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anuk.santanderuk.corp\ANDFS\Homedirs\11\E1170371\Home\My Documents Backup\Postcode Lending\2015 Q4 (done Jul 2016)\"/>
    </mc:Choice>
  </mc:AlternateContent>
  <bookViews>
    <workbookView xWindow="0" yWindow="0" windowWidth="21600" windowHeight="10320" activeTab="1"/>
  </bookViews>
  <sheets>
    <sheet name="Notes" sheetId="20" r:id="rId1"/>
    <sheet name="Postcode sector lookup" sheetId="2" r:id="rId2"/>
    <sheet name="All postcode data NI" sheetId="18" r:id="rId3"/>
  </sheets>
  <externalReferences>
    <externalReference r:id="rId4"/>
    <externalReference r:id="rId5"/>
  </externalReferences>
  <definedNames>
    <definedName name="_xlnm._FilterDatabase" localSheetId="2" hidden="1">'All postcode data NI'!$A$8:$J$276</definedName>
    <definedName name="Dates">'[1]All postcode data GB'!$E$8:$L$8</definedName>
    <definedName name="FirstBitOfPostcode" localSheetId="0">'[2]Postcode sector lookup'!$K$7</definedName>
    <definedName name="FirstBitOfPostcode">'Postcode sector lookup'!$K$7</definedName>
    <definedName name="LengthOfPostcodeString" localSheetId="0">'[2]Postcode sector lookup'!$J$7</definedName>
    <definedName name="LengthOfPostcodeString">'Postcode sector lookup'!$J$7</definedName>
    <definedName name="NumberOfLettersInPostcodeDistrict" localSheetId="0">#REF!</definedName>
    <definedName name="NumberOfLettersInPostcodeDistrict">'Postcode sector lookup'!$M$7</definedName>
    <definedName name="PositionOfLastNumberInPostcodeString" localSheetId="0">'[2]Postcode sector lookup'!$I$7</definedName>
    <definedName name="PositionOfLastNumberInPostcodeString">'Postcode sector lookup'!$I$7</definedName>
    <definedName name="PostcodeArea" localSheetId="0">'[2]Postcode sector lookup'!$G$9</definedName>
    <definedName name="PostcodeArea">'Postcode sector lookup'!$G$9</definedName>
    <definedName name="PostcodeDistrict" localSheetId="0">'[2]Postcode sector lookup'!$I$9</definedName>
    <definedName name="PostcodeDistrict">'Postcode sector lookup'!$I$9</definedName>
    <definedName name="PostcodeFormatted" localSheetId="0">#REF!</definedName>
    <definedName name="PostcodeFormatted">'Postcode sector lookup'!$H$7</definedName>
    <definedName name="PostcodeNoSpaces" localSheetId="0">'[2]Postcode sector lookup'!$G$7</definedName>
    <definedName name="PostcodeNoSpaces">'Postcode sector lookup'!$G$7</definedName>
    <definedName name="PostcodeSector" localSheetId="0">'[2]Postcode sector lookup'!$A$9</definedName>
    <definedName name="PostcodeSector">'Postcode sector lookup'!$A$9</definedName>
    <definedName name="RowMatchForSector" localSheetId="2">'Postcode sector lookup'!#REF!</definedName>
    <definedName name="RowMatchForSector" localSheetId="0">'[2]Postcode sector lookup'!#REF!</definedName>
    <definedName name="RowMatchForSector">'Postcode sector lookup'!#REF!</definedName>
    <definedName name="SecondBitOfPostcode" localSheetId="0">'[2]Postcode sector lookup'!$L$7</definedName>
    <definedName name="SecondBitOfPostcode">'Postcode sector lookup'!$L$7</definedName>
    <definedName name="WhichFirm" localSheetId="0">#REF!</definedName>
    <definedName name="WhichFirm">'Postcode sector lookup'!$A$25:$A$38</definedName>
  </definedNames>
  <calcPr calcId="152511" concurrentCalc="0"/>
</workbook>
</file>

<file path=xl/calcChain.xml><?xml version="1.0" encoding="utf-8"?>
<calcChain xmlns="http://schemas.openxmlformats.org/spreadsheetml/2006/main">
  <c r="I7" i="2" l="1"/>
  <c r="K7" i="2"/>
  <c r="G7" i="2"/>
  <c r="I4" i="2"/>
  <c r="Y4" i="2"/>
  <c r="J4" i="2"/>
  <c r="Z4" i="2"/>
  <c r="K4" i="2"/>
  <c r="AA4" i="2"/>
  <c r="L4" i="2"/>
  <c r="AB4" i="2"/>
  <c r="M4" i="2"/>
  <c r="N4" i="2"/>
  <c r="O4" i="2"/>
  <c r="P4" i="2"/>
  <c r="Q4" i="2"/>
  <c r="R4" i="2"/>
  <c r="S4" i="2"/>
  <c r="T4" i="2"/>
  <c r="U4" i="2"/>
  <c r="V4" i="2"/>
  <c r="W4" i="2"/>
  <c r="X4" i="2"/>
  <c r="J7" i="2"/>
  <c r="L7" i="2"/>
  <c r="H7" i="2"/>
  <c r="I9" i="2"/>
  <c r="G9" i="2"/>
  <c r="C5" i="2"/>
  <c r="A9" i="2"/>
  <c r="A14" i="2"/>
  <c r="C9" i="2"/>
</calcChain>
</file>

<file path=xl/comments1.xml><?xml version="1.0" encoding="utf-8"?>
<comments xmlns="http://schemas.openxmlformats.org/spreadsheetml/2006/main">
  <authors>
    <author>Council of Mortgage Lenders</author>
  </authors>
  <commentList>
    <comment ref="P1" authorId="0" shape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<sst xmlns="http://schemas.openxmlformats.org/spreadsheetml/2006/main" count="1254" uniqueCount="321">
  <si>
    <t>Area</t>
  </si>
  <si>
    <t>Sector</t>
  </si>
  <si>
    <t>BT</t>
  </si>
  <si>
    <t>postcode sector:</t>
  </si>
  <si>
    <t>postal area:</t>
  </si>
  <si>
    <t>(where available):</t>
  </si>
  <si>
    <t>This postcode is in</t>
  </si>
  <si>
    <t>Or click here to browse all geographies</t>
  </si>
  <si>
    <t>Northern Ireland</t>
  </si>
  <si>
    <t>Area name</t>
  </si>
  <si>
    <t>Region</t>
  </si>
  <si>
    <t>Click +/- buttons to expand and contract areas</t>
  </si>
  <si>
    <t>Value of lending, £</t>
  </si>
  <si>
    <t>Enter postcode in the grey cell below</t>
  </si>
  <si>
    <t>Or click here to return to postcode search</t>
  </si>
  <si>
    <t>2014 Q3</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</si>
  <si>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</si>
  <si>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</si>
  <si>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</si>
  <si>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</si>
  <si>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</si>
  <si>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</si>
  <si>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</si>
  <si>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</si>
  <si>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</si>
  <si>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</si>
  <si>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</si>
  <si>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</si>
  <si>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</si>
  <si>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</si>
  <si>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</si>
  <si>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</si>
  <si>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</si>
  <si>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</si>
  <si>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</si>
  <si>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</si>
  <si>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</si>
  <si>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</si>
  <si>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</si>
  <si>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</si>
  <si>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</si>
  <si>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</si>
  <si>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</si>
  <si>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</si>
  <si>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</si>
  <si>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</si>
  <si>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</si>
  <si>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</si>
  <si>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</si>
  <si>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</si>
  <si>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</si>
  <si>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</si>
  <si>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</si>
  <si>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</si>
  <si>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</si>
  <si>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</si>
  <si>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</si>
  <si>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</si>
  <si>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</si>
  <si>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</si>
  <si>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</si>
  <si>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</si>
  <si>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</si>
  <si>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</si>
  <si>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</si>
  <si>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</si>
  <si>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</si>
  <si>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</si>
  <si>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</si>
  <si>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</si>
  <si>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</si>
  <si>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</si>
  <si>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</si>
  <si>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</si>
  <si>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</si>
  <si>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</si>
  <si>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</si>
  <si>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</si>
  <si>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</si>
  <si>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</si>
  <si>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</si>
  <si>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</si>
  <si>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</si>
  <si>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</si>
  <si>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</si>
  <si>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</si>
  <si>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</si>
  <si>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</si>
  <si>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</si>
  <si>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</si>
  <si>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</si>
  <si>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</si>
  <si>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</si>
  <si>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</si>
  <si>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</si>
  <si>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</si>
  <si>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</si>
  <si>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</si>
  <si>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</si>
  <si>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</si>
  <si>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</si>
  <si>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</si>
  <si>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</si>
  <si>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</si>
  <si>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</si>
  <si>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</si>
  <si>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</si>
  <si>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</si>
  <si>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</si>
  <si>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</si>
  <si>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</si>
  <si>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</si>
  <si>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</si>
  <si>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</si>
  <si>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</si>
  <si>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</si>
  <si>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</si>
  <si>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</si>
  <si>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</si>
  <si>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</si>
  <si>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</si>
  <si>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</si>
  <si>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</si>
  <si>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</si>
  <si>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</si>
  <si>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</si>
  <si>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</si>
  <si>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</si>
  <si>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</si>
  <si>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</si>
  <si>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</si>
  <si>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</si>
  <si>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</si>
  <si>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</si>
  <si>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</si>
  <si>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</si>
  <si>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</si>
  <si>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</si>
  <si>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</si>
  <si>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</si>
  <si>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</si>
  <si>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</si>
  <si>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</si>
  <si>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</si>
  <si>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</si>
  <si>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</si>
  <si>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</si>
  <si>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</si>
  <si>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</si>
  <si>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</si>
  <si>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</si>
  <si>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</si>
  <si>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</si>
  <si>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</si>
  <si>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</si>
  <si>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</si>
  <si>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</si>
  <si>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</si>
  <si>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</si>
  <si>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</si>
  <si>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</si>
  <si>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</si>
  <si>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</si>
  <si>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</si>
  <si>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</si>
  <si>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</si>
  <si>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</si>
  <si>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</si>
  <si>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</si>
  <si>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</si>
  <si>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</si>
  <si>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</si>
  <si>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</si>
  <si>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</si>
  <si>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</si>
  <si>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</si>
  <si>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</si>
  <si>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</si>
  <si>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</si>
  <si>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</si>
  <si>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</si>
  <si>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</si>
  <si>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</si>
  <si>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</si>
  <si>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</si>
  <si>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</si>
  <si>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</si>
  <si>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</si>
  <si>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</si>
  <si>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</si>
  <si>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</si>
  <si>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</si>
  <si>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</si>
  <si>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</si>
  <si>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</si>
  <si>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</si>
  <si>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</si>
  <si>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</si>
  <si>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</si>
  <si>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</si>
  <si>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</si>
  <si>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</si>
  <si>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</si>
  <si>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</si>
  <si>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</si>
  <si>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</si>
  <si>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</si>
  <si>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</si>
  <si>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</si>
  <si>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</si>
  <si>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</si>
  <si>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</si>
  <si>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</si>
  <si>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</si>
  <si>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</si>
  <si>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</si>
  <si>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</si>
  <si>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</si>
  <si>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</si>
  <si>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</si>
  <si>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</si>
  <si>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</si>
  <si>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</si>
  <si>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</si>
  <si>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</si>
  <si>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</si>
  <si>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</si>
  <si>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</si>
  <si>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</si>
  <si>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</si>
  <si>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</si>
  <si>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</si>
  <si>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</si>
  <si>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</si>
  <si>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</si>
  <si>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</si>
  <si>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</si>
  <si>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</si>
  <si>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</si>
  <si>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</si>
  <si>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</si>
  <si>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</si>
  <si>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</si>
  <si>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</si>
  <si>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</si>
  <si>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</si>
  <si>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</si>
  <si>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</si>
  <si>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</si>
  <si>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</si>
  <si>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</si>
  <si>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</si>
  <si>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</si>
  <si>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</si>
  <si>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</si>
  <si>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</si>
  <si>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</si>
  <si>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</si>
  <si>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</si>
  <si>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</si>
  <si>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</si>
  <si>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</si>
  <si>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</si>
  <si>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</si>
  <si>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</si>
  <si>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</si>
  <si>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</si>
  <si>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</si>
  <si>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</si>
  <si>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</si>
  <si>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</si>
  <si>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</si>
  <si>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</si>
  <si>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</si>
  <si>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</si>
  <si>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</si>
  <si>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</si>
  <si>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</si>
  <si>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</si>
  <si>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</si>
  <si>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</si>
  <si>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</si>
  <si>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BT Other</t>
  </si>
  <si>
    <t>Northern Ireland Total</t>
  </si>
  <si>
    <t>SME</t>
  </si>
  <si>
    <t>Mortgages</t>
  </si>
  <si>
    <t>Personal</t>
  </si>
  <si>
    <t>Loans</t>
  </si>
  <si>
    <t>2014 Q4</t>
  </si>
  <si>
    <t>Table 1: Data coverage by business stream GB, 2015 Q1</t>
  </si>
  <si>
    <t>Table 2: Data coverage by business stream NI, 2015 Q1</t>
  </si>
  <si>
    <t>2015 Q1</t>
  </si>
  <si>
    <t>Barclays</t>
  </si>
  <si>
    <t>AllLenders</t>
  </si>
  <si>
    <t>Santander</t>
  </si>
  <si>
    <t>Clydesdale</t>
  </si>
  <si>
    <t>RBSG</t>
  </si>
  <si>
    <t>Nationwide</t>
  </si>
  <si>
    <t>LBG</t>
  </si>
  <si>
    <t>HSBC</t>
  </si>
  <si>
    <t>Ulster</t>
  </si>
  <si>
    <t>RBS</t>
  </si>
  <si>
    <t>Lloyds</t>
  </si>
  <si>
    <t>Danske</t>
  </si>
  <si>
    <t>BOI</t>
  </si>
  <si>
    <t>AIB</t>
  </si>
  <si>
    <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</si>
  <si>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</si>
  <si>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</si>
  <si>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</si>
  <si>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</si>
  <si>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</si>
  <si>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</si>
  <si>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</si>
  <si>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</si>
  <si>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 xml:space="preserve">Residential Mortgage Loans </t>
  </si>
  <si>
    <t>2015 Q2</t>
  </si>
  <si>
    <t>2015 Q3</t>
  </si>
  <si>
    <t>2015 Q4</t>
  </si>
  <si>
    <t>Postcode sector lookup: Value of residential mortgage loans outstanding, end-December 2015</t>
  </si>
  <si>
    <t>Value of residential mortgage loans outstanding in Northern Ireland end-December 2015, split by sector postcode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</si>
</sst>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37"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b/>
      <sz val="18"/>
      <color theme="3"/>
      <name val="Cambria"/>
      <family val="2"/>
      <scheme val="major"/>
    </font>
    <font>
      <b/>
      <sz val="11"/>
      <color theme="3"/>
      <name val="Calibri"/>
      <family val="2"/>
      <scheme val="minor"/>
    </font>
    <font>
      <sz val="10"/>
      <name val="Arial"/>
      <family val="2"/>
    </font>
    <font>
      <b/>
      <sz val="11"/>
      <color rgb="FFFF0000"/>
      <name val="Calibri"/>
      <family val="2"/>
      <scheme val="minor"/>
    </font>
    <font>
      <sz val="11"/>
      <color theme="1"/>
      <name val="Arial"/>
      <family val="2"/>
    </font>
    <font>
      <sz val="10"/>
      <color indexed="8"/>
      <name val="Arial"/>
      <family val="2"/>
    </font>
    <font>
      <u/>
      <sz val="11"/>
      <color theme="10"/>
      <name val="Calibri"/>
      <family val="2"/>
      <scheme val="minor"/>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20"/>
      <color indexed="8"/>
      <name val="Trebuchet MS"/>
      <family val="2"/>
    </font>
    <font>
      <b/>
      <sz val="16"/>
      <color indexed="9"/>
      <name val="Trebuchet MS"/>
      <family val="2"/>
    </font>
    <font>
      <sz val="11"/>
      <name val="Trebuchet MS"/>
      <family val="2"/>
    </font>
    <font>
      <b/>
      <sz val="11"/>
      <name val="Trebuchet MS"/>
      <family val="2"/>
    </font>
    <font>
      <sz val="11"/>
      <color indexed="8"/>
      <name val="Trebuchet MS"/>
      <family val="2"/>
    </font>
    <font>
      <b/>
      <sz val="11"/>
      <color indexed="8"/>
      <name val="Trebuchet MS"/>
      <family val="2"/>
    </font>
    <font>
      <b/>
      <sz val="24"/>
      <name val="Trebuchet MS"/>
      <family val="2"/>
    </font>
    <font>
      <b/>
      <sz val="14"/>
      <color indexed="9"/>
      <name val="Trebuchet MS"/>
      <family val="2"/>
    </font>
    <font>
      <sz val="14"/>
      <color indexed="8"/>
      <name val="Trebuchet MS"/>
      <family val="2"/>
    </font>
    <font>
      <b/>
      <sz val="14"/>
      <color indexed="8"/>
      <name val="Trebuchet MS"/>
      <family val="2"/>
    </font>
    <font>
      <b/>
      <sz val="11"/>
      <color indexed="10"/>
      <name val="Trebuchet MS"/>
      <family val="2"/>
    </font>
    <font>
      <b/>
      <sz val="16"/>
      <color indexed="8"/>
      <name val="Trebuchet MS"/>
      <family val="2"/>
    </font>
    <font>
      <b/>
      <sz val="18"/>
      <color indexed="9"/>
      <name val="Trebuchet MS"/>
      <family val="2"/>
    </font>
    <font>
      <sz val="11"/>
      <color indexed="9"/>
      <name val="Trebuchet MS"/>
      <family val="2"/>
    </font>
    <font>
      <b/>
      <sz val="16"/>
      <name val="Cambria"/>
      <family val="2"/>
      <scheme val="major"/>
    </font>
    <font>
      <sz val="11"/>
      <name val="Calibri"/>
      <family val="2"/>
      <scheme val="minor"/>
    </font>
    <font>
      <b/>
      <sz val="14"/>
      <name val="Cambria"/>
      <family val="2"/>
      <scheme val="major"/>
    </font>
    <font>
      <b/>
      <sz val="11"/>
      <name val="Calibri"/>
      <family val="2"/>
      <scheme val="minor"/>
    </font>
    <font>
      <sz val="16"/>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0"/>
        <bgColor indexed="64"/>
      </patternFill>
    </fill>
    <fill>
      <patternFill patternType="solid">
        <fgColor indexed="22"/>
        <bgColor indexed="64"/>
      </patternFill>
    </fill>
    <fill>
      <patternFill patternType="solid">
        <fgColor indexed="9"/>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auto="1"/>
      </top>
      <bottom/>
      <diagonal/>
    </border>
    <border>
      <left/>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ck">
        <color indexed="10"/>
      </bottom>
      <diagonal/>
    </border>
    <border>
      <left style="thick">
        <color indexed="9"/>
      </left>
      <right style="thick">
        <color indexed="9"/>
      </right>
      <top style="thick">
        <color indexed="9"/>
      </top>
      <bottom style="thick">
        <color indexed="9"/>
      </bottom>
      <diagonal/>
    </border>
    <border>
      <left style="medium">
        <color indexed="22"/>
      </left>
      <right style="medium">
        <color indexed="22"/>
      </right>
      <top style="medium">
        <color indexed="22"/>
      </top>
      <bottom style="medium">
        <color indexed="22"/>
      </bottom>
      <diagonal/>
    </border>
    <border>
      <left style="thick">
        <color indexed="22"/>
      </left>
      <right style="thick">
        <color indexed="22"/>
      </right>
      <top style="thick">
        <color indexed="22"/>
      </top>
      <bottom style="thick">
        <color indexed="22"/>
      </bottom>
      <diagonal/>
    </border>
  </borders>
  <cellStyleXfs count="57">
    <xf numFmtId="0" fontId="0" fillId="0" borderId="0"/>
    <xf numFmtId="0" fontId="1" fillId="0" borderId="0"/>
    <xf numFmtId="43"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2"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0" fontId="1" fillId="0" borderId="0"/>
    <xf numFmtId="0" fontId="1" fillId="0" borderId="0"/>
    <xf numFmtId="0" fontId="8" fillId="0" borderId="0"/>
    <xf numFmtId="0" fontId="2" fillId="0" borderId="0"/>
    <xf numFmtId="0" fontId="2" fillId="0" borderId="0"/>
    <xf numFmtId="0" fontId="2" fillId="0" borderId="0"/>
    <xf numFmtId="0" fontId="2" fillId="0" borderId="0"/>
    <xf numFmtId="0" fontId="2" fillId="0" borderId="0"/>
    <xf numFmtId="9" fontId="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applyNumberFormat="0" applyFill="0" applyBorder="0" applyAlignment="0" applyProtection="0"/>
    <xf numFmtId="43" fontId="8" fillId="0" borderId="0" applyFont="0" applyFill="0" applyBorder="0" applyAlignment="0" applyProtection="0"/>
    <xf numFmtId="0" fontId="1" fillId="0" borderId="0"/>
    <xf numFmtId="0" fontId="2" fillId="0" borderId="0"/>
    <xf numFmtId="0" fontId="2" fillId="0" borderId="0"/>
    <xf numFmtId="0" fontId="2" fillId="0" borderId="0"/>
    <xf numFmtId="0" fontId="6" fillId="0" borderId="0"/>
    <xf numFmtId="0" fontId="2" fillId="0" borderId="0"/>
    <xf numFmtId="43" fontId="1"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2" fillId="0" borderId="0"/>
    <xf numFmtId="0" fontId="2" fillId="0" borderId="0"/>
    <xf numFmtId="43" fontId="8" fillId="0" borderId="0" applyFont="0" applyFill="0" applyBorder="0" applyAlignment="0" applyProtection="0"/>
    <xf numFmtId="0" fontId="1" fillId="0" borderId="0"/>
    <xf numFmtId="43"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2" fillId="0" borderId="0"/>
    <xf numFmtId="0" fontId="2" fillId="0" borderId="0"/>
    <xf numFmtId="44" fontId="8" fillId="0" borderId="0" applyFont="0" applyFill="0" applyBorder="0" applyAlignment="0" applyProtection="0"/>
  </cellStyleXfs>
  <cellXfs count="77">
    <xf numFmtId="0" fontId="0" fillId="0" borderId="0" xfId="0"/>
    <xf numFmtId="0" fontId="0" fillId="0" borderId="0" xfId="0" applyAlignment="1">
      <alignment vertical="top"/>
    </xf>
    <xf numFmtId="0" fontId="3" fillId="2" borderId="1" xfId="0" applyFont="1" applyFill="1" applyBorder="1" applyAlignment="1">
      <alignment horizontal="right" vertical="top"/>
    </xf>
    <xf numFmtId="0" fontId="0" fillId="0" borderId="0" xfId="0" applyAlignment="1"/>
    <xf numFmtId="0" fontId="3" fillId="2" borderId="1" xfId="0" applyFont="1" applyFill="1" applyBorder="1" applyAlignment="1">
      <alignment horizontal="left" vertical="top"/>
    </xf>
    <xf numFmtId="0" fontId="7" fillId="0" borderId="0" xfId="0" applyFont="1" applyAlignment="1"/>
    <xf numFmtId="0" fontId="0" fillId="3" borderId="0" xfId="0" applyFill="1"/>
    <xf numFmtId="0" fontId="0" fillId="0" borderId="0" xfId="0" applyFill="1"/>
    <xf numFmtId="0" fontId="12" fillId="0" borderId="0" xfId="0" applyFont="1" applyFill="1"/>
    <xf numFmtId="0" fontId="14" fillId="0" borderId="8" xfId="0" applyFont="1" applyFill="1" applyBorder="1" applyAlignment="1">
      <alignment horizontal="center" vertical="center" wrapText="1"/>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xf>
    <xf numFmtId="0" fontId="13" fillId="0" borderId="7" xfId="0" applyFont="1" applyFill="1" applyBorder="1" applyAlignment="1">
      <alignment vertical="center" wrapText="1"/>
    </xf>
    <xf numFmtId="0" fontId="13" fillId="0" borderId="10" xfId="0" applyFont="1" applyFill="1" applyBorder="1" applyAlignment="1">
      <alignment vertical="center" wrapText="1"/>
    </xf>
    <xf numFmtId="0" fontId="0" fillId="3" borderId="7" xfId="0" applyFill="1" applyBorder="1"/>
    <xf numFmtId="0" fontId="0" fillId="3" borderId="13" xfId="0" applyFill="1" applyBorder="1"/>
    <xf numFmtId="0" fontId="0" fillId="3" borderId="10" xfId="0" applyFill="1" applyBorder="1"/>
    <xf numFmtId="0" fontId="0" fillId="3" borderId="14" xfId="0" applyFill="1" applyBorder="1"/>
    <xf numFmtId="0" fontId="13" fillId="0" borderId="8" xfId="0" applyFont="1" applyFill="1" applyBorder="1" applyAlignment="1">
      <alignment vertical="center" wrapText="1"/>
    </xf>
    <xf numFmtId="0" fontId="16" fillId="3" borderId="8" xfId="0" applyFont="1" applyFill="1" applyBorder="1"/>
    <xf numFmtId="0" fontId="16" fillId="3" borderId="9" xfId="0" applyFont="1" applyFill="1" applyBorder="1"/>
    <xf numFmtId="0" fontId="16" fillId="3" borderId="10" xfId="0" applyFont="1" applyFill="1" applyBorder="1"/>
    <xf numFmtId="0" fontId="16" fillId="3" borderId="14" xfId="0" applyFont="1" applyFill="1" applyBorder="1"/>
    <xf numFmtId="3" fontId="0" fillId="3" borderId="7" xfId="0" applyNumberFormat="1" applyFill="1" applyBorder="1"/>
    <xf numFmtId="3" fontId="0" fillId="3" borderId="13" xfId="0" applyNumberFormat="1" applyFill="1" applyBorder="1"/>
    <xf numFmtId="3" fontId="0" fillId="3" borderId="10" xfId="0" applyNumberFormat="1" applyFill="1" applyBorder="1"/>
    <xf numFmtId="0" fontId="18" fillId="0" borderId="0" xfId="0" applyFont="1" applyAlignment="1">
      <alignment horizontal="left" vertical="top"/>
    </xf>
    <xf numFmtId="0" fontId="19" fillId="4" borderId="15" xfId="3" applyFont="1" applyFill="1" applyBorder="1" applyAlignment="1"/>
    <xf numFmtId="0" fontId="20" fillId="4" borderId="15" xfId="0" applyFont="1" applyFill="1" applyBorder="1" applyAlignment="1">
      <alignment vertical="top"/>
    </xf>
    <xf numFmtId="0" fontId="21" fillId="4" borderId="15" xfId="0" applyFont="1" applyFill="1" applyBorder="1" applyAlignment="1">
      <alignment horizontal="right" vertical="top"/>
    </xf>
    <xf numFmtId="0" fontId="19" fillId="4" borderId="0" xfId="3" applyFont="1" applyFill="1" applyAlignment="1"/>
    <xf numFmtId="0" fontId="20" fillId="4" borderId="0" xfId="0" applyFont="1" applyFill="1" applyAlignment="1">
      <alignment vertical="top"/>
    </xf>
    <xf numFmtId="0" fontId="21" fillId="4" borderId="0" xfId="0" applyFont="1" applyFill="1" applyAlignment="1">
      <alignment horizontal="right" vertical="top"/>
    </xf>
    <xf numFmtId="0" fontId="22" fillId="4" borderId="0" xfId="0" applyFont="1" applyFill="1" applyAlignment="1"/>
    <xf numFmtId="0" fontId="23" fillId="4" borderId="0" xfId="0" applyFont="1" applyFill="1" applyAlignment="1">
      <alignment horizontal="right"/>
    </xf>
    <xf numFmtId="0" fontId="24" fillId="5" borderId="16"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Alignment="1"/>
    <xf numFmtId="0" fontId="26" fillId="4" borderId="0" xfId="0" applyFont="1" applyFill="1" applyAlignment="1"/>
    <xf numFmtId="0" fontId="23" fillId="4" borderId="0" xfId="0" applyFont="1" applyFill="1" applyBorder="1" applyAlignment="1">
      <alignment horizontal="right"/>
    </xf>
    <xf numFmtId="0" fontId="22" fillId="4" borderId="0" xfId="0" applyFont="1" applyFill="1"/>
    <xf numFmtId="0" fontId="26" fillId="4" borderId="0" xfId="0" applyFont="1" applyFill="1" applyAlignment="1">
      <alignment vertical="top"/>
    </xf>
    <xf numFmtId="0" fontId="25" fillId="4" borderId="0" xfId="0" applyFont="1" applyFill="1" applyBorder="1" applyAlignment="1"/>
    <xf numFmtId="0" fontId="27" fillId="6" borderId="17" xfId="0" applyFont="1" applyFill="1" applyBorder="1" applyAlignment="1">
      <alignment horizontal="center" vertical="center"/>
    </xf>
    <xf numFmtId="5" fontId="26" fillId="4" borderId="0" xfId="2" applyNumberFormat="1" applyFont="1" applyFill="1" applyBorder="1" applyAlignment="1"/>
    <xf numFmtId="0" fontId="26" fillId="4" borderId="0" xfId="0" applyFont="1" applyFill="1" applyBorder="1" applyAlignment="1"/>
    <xf numFmtId="0" fontId="27" fillId="4" borderId="0" xfId="0" applyFont="1" applyFill="1" applyAlignment="1">
      <alignment horizontal="right"/>
    </xf>
    <xf numFmtId="0" fontId="25" fillId="4" borderId="0" xfId="0" applyFont="1" applyFill="1" applyAlignment="1">
      <alignment horizontal="left" vertical="top"/>
    </xf>
    <xf numFmtId="0" fontId="26" fillId="4" borderId="0" xfId="0" applyFont="1" applyFill="1"/>
    <xf numFmtId="0" fontId="27" fillId="4" borderId="0" xfId="0" applyFont="1" applyFill="1" applyAlignment="1">
      <alignment horizontal="right" vertical="top"/>
    </xf>
    <xf numFmtId="0" fontId="22" fillId="4" borderId="0" xfId="0" applyFont="1" applyFill="1" applyAlignment="1">
      <alignment vertical="top"/>
    </xf>
    <xf numFmtId="0" fontId="27" fillId="4" borderId="0" xfId="0" applyFont="1" applyFill="1" applyAlignment="1">
      <alignment horizontal="left" vertical="top"/>
    </xf>
    <xf numFmtId="0" fontId="28" fillId="4" borderId="0" xfId="0" applyFont="1" applyFill="1" applyAlignment="1"/>
    <xf numFmtId="5" fontId="29" fillId="6" borderId="17" xfId="2" applyNumberFormat="1" applyFont="1" applyFill="1" applyBorder="1" applyAlignment="1">
      <alignment horizontal="center" vertical="center"/>
    </xf>
    <xf numFmtId="9" fontId="22" fillId="4" borderId="0" xfId="5" applyFont="1" applyFill="1" applyAlignment="1"/>
    <xf numFmtId="0" fontId="30" fillId="4" borderId="18" xfId="35" applyFont="1" applyFill="1" applyBorder="1" applyAlignment="1">
      <alignment horizontal="center" vertical="top" wrapText="1"/>
    </xf>
    <xf numFmtId="0" fontId="31" fillId="4" borderId="0" xfId="0" applyFont="1" applyFill="1" applyAlignment="1"/>
    <xf numFmtId="0" fontId="34" fillId="0" borderId="0" xfId="3" applyFont="1" applyFill="1" applyAlignment="1">
      <alignment horizontal="left" vertical="top"/>
    </xf>
    <xf numFmtId="0" fontId="32" fillId="0" borderId="5" xfId="3" applyFont="1" applyFill="1" applyBorder="1" applyAlignment="1">
      <alignment vertical="top"/>
    </xf>
    <xf numFmtId="0" fontId="33" fillId="0" borderId="6" xfId="0" applyFont="1" applyFill="1" applyBorder="1" applyAlignment="1"/>
    <xf numFmtId="0" fontId="32" fillId="0" borderId="0" xfId="3" applyFont="1" applyFill="1" applyAlignment="1">
      <alignment horizontal="left" vertical="top"/>
    </xf>
    <xf numFmtId="0" fontId="33" fillId="0" borderId="0" xfId="0" applyFont="1" applyFill="1" applyAlignment="1">
      <alignment horizontal="left"/>
    </xf>
    <xf numFmtId="164" fontId="33" fillId="0" borderId="0" xfId="0" applyNumberFormat="1" applyFont="1" applyFill="1"/>
    <xf numFmtId="0" fontId="33" fillId="0" borderId="0" xfId="0" applyFont="1" applyFill="1"/>
    <xf numFmtId="164" fontId="35" fillId="0" borderId="4" xfId="4" applyNumberFormat="1" applyFont="1" applyFill="1" applyBorder="1" applyAlignment="1">
      <alignment wrapText="1"/>
    </xf>
    <xf numFmtId="164" fontId="35" fillId="0" borderId="0" xfId="4" applyNumberFormat="1" applyFont="1" applyFill="1" applyBorder="1" applyAlignment="1">
      <alignment wrapText="1"/>
    </xf>
    <xf numFmtId="164" fontId="36" fillId="0" borderId="0" xfId="0" applyNumberFormat="1" applyFont="1" applyFill="1"/>
    <xf numFmtId="0" fontId="32" fillId="0" borderId="3" xfId="3" applyFont="1" applyFill="1" applyBorder="1" applyAlignment="1">
      <alignment horizontal="left" vertical="top"/>
    </xf>
    <xf numFmtId="0" fontId="33" fillId="0" borderId="3" xfId="0" applyFont="1" applyFill="1" applyBorder="1" applyAlignment="1">
      <alignment horizontal="left"/>
    </xf>
    <xf numFmtId="0" fontId="32" fillId="0" borderId="3" xfId="3" applyFont="1" applyFill="1" applyBorder="1" applyAlignment="1">
      <alignment vertical="top"/>
    </xf>
    <xf numFmtId="164" fontId="35" fillId="0" borderId="2" xfId="4" applyNumberFormat="1" applyFont="1" applyFill="1" applyBorder="1" applyAlignment="1">
      <alignment wrapText="1"/>
    </xf>
    <xf numFmtId="0" fontId="35" fillId="0" borderId="4" xfId="4" applyFont="1" applyFill="1" applyBorder="1" applyAlignment="1">
      <alignment wrapText="1"/>
    </xf>
    <xf numFmtId="0" fontId="35" fillId="0" borderId="0" xfId="4" applyFont="1" applyFill="1" applyAlignment="1">
      <alignment horizontal="left"/>
    </xf>
    <xf numFmtId="0" fontId="35" fillId="0" borderId="0" xfId="4" applyFont="1" applyFill="1"/>
    <xf numFmtId="0" fontId="13" fillId="0" borderId="12" xfId="0" applyFont="1" applyFill="1" applyBorder="1" applyAlignment="1">
      <alignment vertical="center"/>
    </xf>
    <xf numFmtId="0" fontId="13" fillId="0" borderId="11" xfId="0" applyFont="1" applyFill="1" applyBorder="1" applyAlignment="1">
      <alignment vertical="center"/>
    </xf>
  </cellXfs>
  <cellStyles count="57">
    <cellStyle name="Comma" xfId="2" builtinId="3"/>
    <cellStyle name="Comma 2" xfId="6"/>
    <cellStyle name="Comma 2 2" xfId="52"/>
    <cellStyle name="Comma 3" xfId="7"/>
    <cellStyle name="Comma 3 2" xfId="49"/>
    <cellStyle name="Comma 3 3" xfId="43"/>
    <cellStyle name="Comma 3 4" xfId="36"/>
    <cellStyle name="Comma 4" xfId="8"/>
    <cellStyle name="Comma 4 2" xfId="9"/>
    <cellStyle name="Comma 4 3" xfId="10"/>
    <cellStyle name="Comma 5" xfId="11"/>
    <cellStyle name="Comma 6" xfId="12"/>
    <cellStyle name="Comma 7" xfId="13"/>
    <cellStyle name="Comma 8" xfId="46"/>
    <cellStyle name="Comma 9" xfId="51"/>
    <cellStyle name="Currency 2" xfId="14"/>
    <cellStyle name="Currency 2 2" xfId="15"/>
    <cellStyle name="Currency 3" xfId="53"/>
    <cellStyle name="Currency 3 2" xfId="56"/>
    <cellStyle name="Heading 4" xfId="4" builtinId="19"/>
    <cellStyle name="Hyperlink" xfId="35" builtinId="8"/>
    <cellStyle name="Normal" xfId="0" builtinId="0"/>
    <cellStyle name="Normal 2" xfId="1"/>
    <cellStyle name="Normal 2 2" xfId="16"/>
    <cellStyle name="Normal 2 2 2" xfId="17"/>
    <cellStyle name="Normal 2 2 3" xfId="18"/>
    <cellStyle name="Normal 2 2 4" xfId="50"/>
    <cellStyle name="Normal 2 2 5" xfId="42"/>
    <cellStyle name="Normal 2 2 6" xfId="37"/>
    <cellStyle name="Normal 2 3" xfId="19"/>
    <cellStyle name="Normal 2 4" xfId="20"/>
    <cellStyle name="Normal 2 5" xfId="45"/>
    <cellStyle name="Normal 2 6" xfId="39"/>
    <cellStyle name="Normal 3" xfId="21"/>
    <cellStyle name="Normal 3 2" xfId="38"/>
    <cellStyle name="Normal 3 3" xfId="54"/>
    <cellStyle name="Normal 4" xfId="22"/>
    <cellStyle name="Normal 4 2" xfId="23"/>
    <cellStyle name="Normal 4 3" xfId="24"/>
    <cellStyle name="Normal 4 4" xfId="47"/>
    <cellStyle name="Normal 4 5" xfId="40"/>
    <cellStyle name="Normal 4 6" xfId="55"/>
    <cellStyle name="Normal 5" xfId="25"/>
    <cellStyle name="Normal 5 2" xfId="44"/>
    <cellStyle name="Normal 5 3" xfId="48"/>
    <cellStyle name="Normal 5 4" xfId="41"/>
    <cellStyle name="Normal 6" xfId="26"/>
    <cellStyle name="Percent" xfId="5" builtinId="5"/>
    <cellStyle name="Percent 2" xfId="27"/>
    <cellStyle name="Percent 3" xfId="28"/>
    <cellStyle name="Percent 4" xfId="29"/>
    <cellStyle name="Percent 4 2" xfId="30"/>
    <cellStyle name="Percent 4 3" xfId="31"/>
    <cellStyle name="Percent 5" xfId="32"/>
    <cellStyle name="Percent 6" xfId="33"/>
    <cellStyle name="Percent 7" xfId="34"/>
    <cellStyle name="Title" xfId="3" builtinId="15"/>
  </cellStyles>
  <dxfs count="6">
    <dxf>
      <font>
        <b/>
        <i val="0"/>
      </font>
      <fill>
        <patternFill>
          <bgColor rgb="FFFF0000"/>
        </patternFill>
      </fill>
      <border>
        <left style="thin">
          <color theme="1"/>
        </left>
        <right style="thin">
          <color theme="1"/>
        </right>
        <top style="thin">
          <color theme="1"/>
        </top>
        <bottom style="thin">
          <color theme="1"/>
        </bottom>
      </border>
    </dxf>
    <dxf>
      <font>
        <color theme="0"/>
      </font>
      <fill>
        <patternFill patternType="none">
          <bgColor indexed="65"/>
        </patternFill>
      </fill>
      <border>
        <left/>
        <right/>
        <top/>
        <bottom/>
      </border>
    </dxf>
    <dxf>
      <font>
        <color theme="0"/>
      </font>
      <fill>
        <patternFill patternType="none">
          <bgColor indexed="65"/>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 October 2015</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419098</xdr:colOff>
      <xdr:row>51</xdr:row>
      <xdr:rowOff>19050</xdr:rowOff>
    </xdr:from>
    <xdr:to>
      <xdr:col>4</xdr:col>
      <xdr:colOff>657224</xdr:colOff>
      <xdr:row>54</xdr:row>
      <xdr:rowOff>139366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098" y="9734550"/>
          <a:ext cx="40386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2438808</xdr:colOff>
      <xdr:row>0</xdr:row>
      <xdr:rowOff>705970</xdr:rowOff>
    </xdr:to>
    <xdr:pic>
      <xdr:nvPicPr>
        <xdr:cNvPr id="3" name="Picture 18" descr="A-Santander-negativo_RGB [Convertido]"/>
        <xdr:cNvPicPr>
          <a:picLocks noChangeAspect="1" noChangeArrowheads="1"/>
        </xdr:cNvPicPr>
      </xdr:nvPicPr>
      <xdr:blipFill>
        <a:blip xmlns:r="http://schemas.openxmlformats.org/officeDocument/2006/relationships" r:embed="rId1"/>
        <a:srcRect/>
        <a:stretch>
          <a:fillRect/>
        </a:stretch>
      </xdr:blipFill>
      <xdr:spPr bwMode="auto">
        <a:xfrm>
          <a:off x="0" y="0"/>
          <a:ext cx="2438808" cy="705970"/>
        </a:xfrm>
        <a:prstGeom prst="rect">
          <a:avLst/>
        </a:prstGeom>
        <a:noFill/>
        <a:ln w="9525">
          <a:noFill/>
          <a:miter lim="800000"/>
          <a:headEnd/>
          <a:tailEnd/>
        </a:ln>
      </xdr:spPr>
    </xdr:pic>
    <xdr:clientData/>
  </xdr:twoCellAnchor>
  <xdr:twoCellAnchor>
    <xdr:from>
      <xdr:col>2</xdr:col>
      <xdr:colOff>0</xdr:colOff>
      <xdr:row>13</xdr:row>
      <xdr:rowOff>0</xdr:rowOff>
    </xdr:from>
    <xdr:to>
      <xdr:col>4</xdr:col>
      <xdr:colOff>2971698</xdr:colOff>
      <xdr:row>13</xdr:row>
      <xdr:rowOff>571500</xdr:rowOff>
    </xdr:to>
    <xdr:sp macro="" textlink="">
      <xdr:nvSpPr>
        <xdr:cNvPr id="4" name="Text Box 9"/>
        <xdr:cNvSpPr txBox="1">
          <a:spLocks noChangeArrowheads="1"/>
        </xdr:cNvSpPr>
      </xdr:nvSpPr>
      <xdr:spPr bwMode="auto">
        <a:xfrm>
          <a:off x="2835088" y="4751294"/>
          <a:ext cx="5347345" cy="571500"/>
        </a:xfrm>
        <a:prstGeom prst="rect">
          <a:avLst/>
        </a:prstGeom>
        <a:solidFill>
          <a:srgbClr val="FF0000"/>
        </a:solidFill>
        <a:ln w="9525">
          <a:noFill/>
          <a:miter lim="800000"/>
          <a:headEnd/>
          <a:tailEnd/>
        </a:ln>
        <a:effectLst>
          <a:prstShdw prst="shdw17" dist="17961" dir="2700000">
            <a:srgbClr val="FF0000">
              <a:gamma/>
              <a:shade val="60000"/>
              <a:invGamma/>
            </a:srgbClr>
          </a:prstShdw>
        </a:effectLst>
      </xdr:spPr>
      <xdr:txBody>
        <a:bodyPr vertOverflow="clip" wrap="square" lIns="91440" tIns="45720" rIns="91440" bIns="45720" anchor="t" upright="1"/>
        <a:lstStyle/>
        <a:p>
          <a:pPr algn="l" rtl="0">
            <a:defRPr sz="1000"/>
          </a:pPr>
          <a:r>
            <a:rPr lang="en-GB" sz="1100" b="0" i="0" strike="noStrike">
              <a:solidFill>
                <a:srgbClr val="FFFFFF"/>
              </a:solidFill>
              <a:latin typeface="Trebuchet MS"/>
            </a:rPr>
            <a:t>A search that returns no results, may either be due to no actual registered borrowing or the figure has been withdrawn to protect customer confidentiality.</a:t>
          </a:r>
        </a:p>
        <a:p>
          <a:pPr algn="l" rtl="0">
            <a:defRPr sz="1000"/>
          </a:pPr>
          <a:endParaRPr lang="en-GB" sz="1100" b="0" i="0" strike="noStrike">
            <a:solidFill>
              <a:srgbClr val="FFFFFF"/>
            </a:solidFill>
            <a:latin typeface="Trebuchet MS"/>
          </a:endParaRPr>
        </a:p>
        <a:p>
          <a:pPr algn="l" rtl="0">
            <a:defRPr sz="1000"/>
          </a:pPr>
          <a:endParaRPr lang="en-GB" sz="1100" b="0" i="0" strike="noStrike">
            <a:solidFill>
              <a:srgbClr val="FFFFFF"/>
            </a:solidFill>
            <a:latin typeface="Trebuchet M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ML%20RETURNS\Postcode%20reporting\Lender%20Outputs\2014%20Q3\Detailed\Publishable\Aggregate%20Postcode%20data%20output2014Q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sector only data UK"/>
      <sheetName val="All postcode data NI"/>
    </sheetNames>
    <sheetDataSet>
      <sheetData sheetId="0"/>
      <sheetData sheetId="1"/>
      <sheetData sheetId="2">
        <row r="8">
          <cell r="E8" t="str">
            <v>2013 Q2</v>
          </cell>
          <cell r="F8" t="str">
            <v>2013 Q3</v>
          </cell>
          <cell r="G8" t="str">
            <v>2013 Q4</v>
          </cell>
          <cell r="H8" t="str">
            <v>2014 Q1</v>
          </cell>
          <cell r="I8" t="str">
            <v>2014 Q2</v>
          </cell>
          <cell r="J8" t="str">
            <v>2014 Q3</v>
          </cell>
          <cell r="K8" t="str">
            <v>2014 Q4</v>
          </cell>
          <cell r="L8" t="str">
            <v>2015 Q1</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108"/>
  <sheetViews>
    <sheetView zoomScaleNormal="100" workbookViewId="0">
      <selection activeCell="P1" sqref="P1"/>
    </sheetView>
  </sheetViews>
  <sheetFormatPr defaultRowHeight="15" x14ac:dyDescent="0.25"/>
  <cols>
    <col min="1" max="1" width="9.140625" style="6"/>
    <col min="2" max="2" width="25.28515625" style="6" customWidth="1"/>
    <col min="3" max="3" width="11.42578125" style="6" customWidth="1"/>
    <col min="4" max="4" width="11.140625" style="6" customWidth="1"/>
    <col min="5" max="5" width="13.42578125" style="6" customWidth="1"/>
    <col min="6" max="6" width="6.85546875" style="6" customWidth="1"/>
    <col min="7" max="7" width="3.85546875" style="6" customWidth="1"/>
    <col min="8" max="8" width="25.28515625" style="6" customWidth="1"/>
    <col min="9" max="15" width="9.140625" style="6"/>
    <col min="16" max="16" width="19.7109375" style="6" customWidth="1"/>
    <col min="17" max="17" width="24" style="6" customWidth="1"/>
    <col min="18" max="18" width="9.140625" style="6"/>
    <col min="19" max="20" width="19.5703125" style="6" customWidth="1"/>
    <col min="21" max="16384" width="9.140625" style="6"/>
  </cols>
  <sheetData>
    <row r="1" spans="16:16" x14ac:dyDescent="0.25"/>
    <row r="99" spans="2:11" x14ac:dyDescent="0.25">
      <c r="B99" s="8" t="s">
        <v>289</v>
      </c>
      <c r="C99" s="7"/>
      <c r="D99" s="7"/>
      <c r="E99" s="7"/>
      <c r="F99" s="7"/>
      <c r="G99" s="7"/>
      <c r="H99" s="8" t="s">
        <v>290</v>
      </c>
    </row>
    <row r="100" spans="2:11" x14ac:dyDescent="0.25">
      <c r="B100" s="75"/>
      <c r="C100" s="9" t="s">
        <v>284</v>
      </c>
      <c r="D100" s="10" t="s">
        <v>285</v>
      </c>
      <c r="E100" s="9" t="s">
        <v>286</v>
      </c>
      <c r="F100" s="7"/>
      <c r="G100" s="7"/>
      <c r="H100" s="75"/>
      <c r="I100" s="9" t="s">
        <v>284</v>
      </c>
      <c r="J100" s="10" t="s">
        <v>285</v>
      </c>
      <c r="K100" s="9" t="s">
        <v>286</v>
      </c>
    </row>
    <row r="101" spans="2:11" x14ac:dyDescent="0.25">
      <c r="B101" s="76"/>
      <c r="C101" s="11"/>
      <c r="D101" s="12"/>
      <c r="E101" s="11" t="s">
        <v>287</v>
      </c>
      <c r="F101" s="7"/>
      <c r="G101" s="7"/>
      <c r="H101" s="76"/>
      <c r="I101" s="11"/>
      <c r="J101" s="12"/>
      <c r="K101" s="11" t="s">
        <v>287</v>
      </c>
    </row>
    <row r="102" spans="2:11" ht="25.5" x14ac:dyDescent="0.25">
      <c r="B102" s="14" t="s">
        <v>307</v>
      </c>
      <c r="C102" s="15"/>
      <c r="D102" s="15">
        <v>898.6</v>
      </c>
      <c r="E102" s="16"/>
      <c r="H102" s="14" t="s">
        <v>307</v>
      </c>
      <c r="I102" s="15"/>
      <c r="J102" s="15">
        <v>21.1</v>
      </c>
      <c r="K102" s="16"/>
    </row>
    <row r="103" spans="2:11" ht="25.5" x14ac:dyDescent="0.25">
      <c r="B103" s="13" t="s">
        <v>308</v>
      </c>
      <c r="C103" s="17"/>
      <c r="D103" s="17">
        <v>5.8</v>
      </c>
      <c r="E103" s="18"/>
      <c r="H103" s="13" t="s">
        <v>308</v>
      </c>
      <c r="I103" s="17"/>
      <c r="J103" s="17">
        <v>0.6</v>
      </c>
      <c r="K103" s="18"/>
    </row>
    <row r="104" spans="2:11" ht="38.25" x14ac:dyDescent="0.25">
      <c r="B104" s="19" t="s">
        <v>309</v>
      </c>
      <c r="C104" s="20"/>
      <c r="D104" s="20">
        <v>0.2</v>
      </c>
      <c r="E104" s="21"/>
      <c r="H104" s="19" t="s">
        <v>309</v>
      </c>
      <c r="I104" s="20"/>
      <c r="J104" s="20">
        <v>0.1</v>
      </c>
      <c r="K104" s="21"/>
    </row>
    <row r="105" spans="2:11" ht="51" x14ac:dyDescent="0.25">
      <c r="B105" s="14" t="s">
        <v>310</v>
      </c>
      <c r="C105" s="22"/>
      <c r="D105" s="22">
        <v>5.6</v>
      </c>
      <c r="E105" s="23"/>
      <c r="H105" s="14" t="s">
        <v>310</v>
      </c>
      <c r="I105" s="22"/>
      <c r="J105" s="22">
        <v>0.5</v>
      </c>
      <c r="K105" s="23"/>
    </row>
    <row r="106" spans="2:11" ht="25.5" x14ac:dyDescent="0.25">
      <c r="B106" s="13" t="s">
        <v>311</v>
      </c>
      <c r="C106" s="15"/>
      <c r="D106" s="15">
        <v>904.3</v>
      </c>
      <c r="E106" s="16"/>
      <c r="H106" s="13" t="s">
        <v>312</v>
      </c>
      <c r="I106" s="15"/>
      <c r="J106" s="15">
        <v>21.7</v>
      </c>
      <c r="K106" s="16"/>
    </row>
    <row r="107" spans="2:11" ht="38.25" x14ac:dyDescent="0.25">
      <c r="B107" s="13" t="s">
        <v>313</v>
      </c>
      <c r="C107" s="24"/>
      <c r="D107" s="24">
        <v>9010</v>
      </c>
      <c r="E107" s="25"/>
      <c r="H107" s="13" t="s">
        <v>313</v>
      </c>
      <c r="I107" s="24"/>
      <c r="J107" s="24">
        <v>237</v>
      </c>
      <c r="K107" s="25"/>
    </row>
    <row r="108" spans="2:11" ht="25.5" x14ac:dyDescent="0.25">
      <c r="B108" s="13" t="s">
        <v>314</v>
      </c>
      <c r="C108" s="26"/>
      <c r="D108" s="17">
        <v>704</v>
      </c>
      <c r="E108" s="18"/>
      <c r="H108" s="13" t="s">
        <v>314</v>
      </c>
      <c r="I108" s="26"/>
      <c r="J108" s="17">
        <v>21</v>
      </c>
      <c r="K108" s="18"/>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42"/>
  <sheetViews>
    <sheetView showGridLines="0" tabSelected="1" zoomScale="85" zoomScaleNormal="85" workbookViewId="0">
      <selection activeCell="A5" sqref="A5"/>
    </sheetView>
  </sheetViews>
  <sheetFormatPr defaultRowHeight="16.5" customHeight="1" x14ac:dyDescent="0.25"/>
  <cols>
    <col min="1" max="1" width="37.28515625" style="3" customWidth="1"/>
    <col min="2" max="2" width="5.140625" style="3" customWidth="1"/>
    <col min="3" max="3" width="33.42578125" style="3" customWidth="1"/>
    <col min="4" max="4" width="2.140625" style="3" customWidth="1"/>
    <col min="5" max="5" width="64.42578125" style="3" customWidth="1"/>
    <col min="6" max="6" width="14.140625" style="3" hidden="1" customWidth="1"/>
    <col min="7" max="29" width="9.140625" style="3" hidden="1" customWidth="1"/>
    <col min="30" max="30" width="64.85546875" style="3" customWidth="1"/>
    <col min="31" max="31" width="20.28515625" style="3" customWidth="1"/>
    <col min="32" max="16384" width="9.140625" style="3"/>
  </cols>
  <sheetData>
    <row r="1" spans="1:35" ht="64.5" customHeight="1" x14ac:dyDescent="0.25">
      <c r="C1" s="27" t="s">
        <v>315</v>
      </c>
    </row>
    <row r="2" spans="1:35" ht="41.25" customHeight="1" thickBot="1" x14ac:dyDescent="0.4">
      <c r="A2" s="28" t="s">
        <v>319</v>
      </c>
      <c r="B2" s="29"/>
      <c r="C2" s="30"/>
      <c r="D2" s="30"/>
      <c r="E2" s="29"/>
      <c r="F2" s="1"/>
      <c r="G2" s="1"/>
      <c r="H2" s="1"/>
      <c r="I2" s="1"/>
      <c r="J2" s="1"/>
      <c r="K2" s="1"/>
      <c r="L2" s="1"/>
      <c r="M2" s="1"/>
      <c r="N2" s="1"/>
      <c r="O2" s="1"/>
      <c r="P2" s="1"/>
      <c r="Q2" s="1"/>
      <c r="R2" s="1"/>
      <c r="S2" s="1"/>
      <c r="T2" s="1"/>
      <c r="U2" s="1"/>
      <c r="V2" s="1"/>
      <c r="W2" s="1"/>
      <c r="X2" s="1"/>
      <c r="Y2" s="1"/>
      <c r="Z2" s="1"/>
      <c r="AA2" s="1"/>
      <c r="AB2" s="1"/>
      <c r="AC2" s="1"/>
      <c r="AD2" s="1"/>
    </row>
    <row r="3" spans="1:35" ht="37.5" customHeight="1" thickTop="1" x14ac:dyDescent="0.35">
      <c r="A3" s="31" t="s">
        <v>13</v>
      </c>
      <c r="B3" s="32"/>
      <c r="C3" s="33"/>
      <c r="D3" s="33"/>
      <c r="E3" s="32"/>
      <c r="F3" s="1"/>
      <c r="G3" s="1"/>
      <c r="H3" s="1"/>
      <c r="I3" s="1">
        <v>20</v>
      </c>
      <c r="J3" s="1">
        <v>19</v>
      </c>
      <c r="K3" s="1">
        <v>18</v>
      </c>
      <c r="L3" s="1">
        <v>17</v>
      </c>
      <c r="M3" s="1">
        <v>16</v>
      </c>
      <c r="N3" s="1">
        <v>15</v>
      </c>
      <c r="O3" s="1">
        <v>14</v>
      </c>
      <c r="P3" s="1">
        <v>13</v>
      </c>
      <c r="Q3" s="1">
        <v>12</v>
      </c>
      <c r="R3" s="1">
        <v>11</v>
      </c>
      <c r="S3" s="1">
        <v>10</v>
      </c>
      <c r="T3" s="1">
        <v>9</v>
      </c>
      <c r="U3" s="1">
        <v>8</v>
      </c>
      <c r="V3" s="1">
        <v>7</v>
      </c>
      <c r="W3" s="1">
        <v>6</v>
      </c>
      <c r="X3" s="1">
        <v>5</v>
      </c>
      <c r="Y3" s="1">
        <v>4</v>
      </c>
      <c r="Z3" s="1">
        <v>3</v>
      </c>
      <c r="AA3" s="1">
        <v>2</v>
      </c>
      <c r="AB3" s="1">
        <v>1</v>
      </c>
      <c r="AC3" s="1"/>
    </row>
    <row r="4" spans="1:35" ht="5.25" customHeight="1" thickBot="1" x14ac:dyDescent="0.35">
      <c r="A4" s="34"/>
      <c r="B4" s="34"/>
      <c r="C4" s="35"/>
      <c r="D4" s="35"/>
      <c r="E4" s="34"/>
      <c r="I4" s="3" t="b">
        <f t="shared" ref="I4:AB4" si="0">ISNUMBER(VALUE(MID($G$7,I$3,1)))</f>
        <v>0</v>
      </c>
      <c r="J4" s="3" t="b">
        <f t="shared" si="0"/>
        <v>0</v>
      </c>
      <c r="K4" s="3" t="b">
        <f t="shared" si="0"/>
        <v>0</v>
      </c>
      <c r="L4" s="3" t="b">
        <f t="shared" si="0"/>
        <v>0</v>
      </c>
      <c r="M4" s="3" t="b">
        <f t="shared" si="0"/>
        <v>0</v>
      </c>
      <c r="N4" s="3" t="b">
        <f t="shared" si="0"/>
        <v>0</v>
      </c>
      <c r="O4" s="3" t="b">
        <f t="shared" si="0"/>
        <v>0</v>
      </c>
      <c r="P4" s="3" t="b">
        <f t="shared" si="0"/>
        <v>0</v>
      </c>
      <c r="Q4" s="3" t="b">
        <f t="shared" si="0"/>
        <v>0</v>
      </c>
      <c r="R4" s="3" t="b">
        <f t="shared" si="0"/>
        <v>0</v>
      </c>
      <c r="S4" s="3" t="b">
        <f t="shared" si="0"/>
        <v>0</v>
      </c>
      <c r="T4" s="3" t="b">
        <f t="shared" si="0"/>
        <v>0</v>
      </c>
      <c r="U4" s="3" t="b">
        <f t="shared" si="0"/>
        <v>0</v>
      </c>
      <c r="V4" s="3" t="b">
        <f t="shared" si="0"/>
        <v>0</v>
      </c>
      <c r="W4" s="3" t="b">
        <f t="shared" si="0"/>
        <v>0</v>
      </c>
      <c r="X4" s="3" t="b">
        <f t="shared" si="0"/>
        <v>0</v>
      </c>
      <c r="Y4" s="3" t="b">
        <f t="shared" si="0"/>
        <v>1</v>
      </c>
      <c r="Z4" s="3" t="b">
        <f t="shared" si="0"/>
        <v>1</v>
      </c>
      <c r="AA4" s="3" t="b">
        <f t="shared" si="0"/>
        <v>0</v>
      </c>
      <c r="AB4" s="3" t="b">
        <f t="shared" si="0"/>
        <v>0</v>
      </c>
    </row>
    <row r="5" spans="1:35" ht="45" customHeight="1" thickTop="1" thickBot="1" x14ac:dyDescent="0.35">
      <c r="A5" s="36" t="s">
        <v>17</v>
      </c>
      <c r="B5" s="34"/>
      <c r="C5" s="37" t="str">
        <f ca="1">IF(AND(LEN($A$5)&gt;0,LEN($A$5)&lt;5),"ERROR: INCOMPLETE POSTCODE",IF(OR($A5="",$A5="Type your postcode here"),"",IF(AND(NOT(ISBLANK($G$9)),NOT(ISNA($G$9)))=FALSE,"ERROR, INCOMPLETE OR INVALID","")))</f>
        <v/>
      </c>
      <c r="D5" s="35"/>
      <c r="E5" s="34"/>
    </row>
    <row r="6" spans="1:35" ht="9" customHeight="1" thickTop="1" x14ac:dyDescent="0.3">
      <c r="A6" s="34"/>
      <c r="B6" s="34"/>
      <c r="C6" s="35"/>
      <c r="D6" s="35"/>
      <c r="E6" s="34"/>
    </row>
    <row r="7" spans="1:35" ht="24.75" customHeight="1" x14ac:dyDescent="0.3">
      <c r="A7" s="38" t="s">
        <v>6</v>
      </c>
      <c r="B7" s="39"/>
      <c r="C7" s="39"/>
      <c r="D7" s="40"/>
      <c r="E7" s="41"/>
      <c r="G7" s="3" t="str">
        <f>UPPER(SUBSTITUTE(A5," ",""))</f>
        <v>BT12</v>
      </c>
      <c r="H7" s="3" t="str">
        <f ca="1">FirstBitOfPostcode&amp;" "&amp;SecondBitOfPostcode</f>
        <v>BT1 2</v>
      </c>
      <c r="I7" s="3">
        <f ca="1">OFFSET($A$3,0,MATCH(TRUE,$4:$4,0)-1)</f>
        <v>4</v>
      </c>
      <c r="J7" s="3">
        <f>LEN(PostcodeNoSpaces)</f>
        <v>4</v>
      </c>
      <c r="K7" s="3" t="str">
        <f ca="1">TRIM(MID(PostcodeNoSpaces,1,PositionOfLastNumberInPostcodeString-1))</f>
        <v>BT1</v>
      </c>
      <c r="L7" s="3" t="str">
        <f ca="1">TRIM(MID(PostcodeNoSpaces,PositionOfLastNumberInPostcodeString,LengthOfPostcodeString-PositionOfLastNumberInPostcodeString+1))</f>
        <v>2</v>
      </c>
      <c r="AE7"/>
      <c r="AF7"/>
      <c r="AG7"/>
      <c r="AH7"/>
      <c r="AI7"/>
    </row>
    <row r="8" spans="1:35" ht="33.75" customHeight="1" thickBot="1" x14ac:dyDescent="0.35">
      <c r="A8" s="38" t="s">
        <v>3</v>
      </c>
      <c r="B8" s="42"/>
      <c r="C8" s="43" t="s">
        <v>4</v>
      </c>
      <c r="D8" s="35"/>
      <c r="E8" s="34"/>
    </row>
    <row r="9" spans="1:35" ht="41.25" customHeight="1" thickBot="1" x14ac:dyDescent="0.35">
      <c r="A9" s="44" t="str">
        <f ca="1">IF(LEN(C5)&gt;0,"",FirstBitOfPostcode&amp;" "&amp;LEFT(SecondBitOfPostcode,1))</f>
        <v>BT1 2</v>
      </c>
      <c r="B9" s="45"/>
      <c r="C9" s="44" t="str">
        <f ca="1">IF(LEN(C5)&gt;0,"",IF(LEN(PostcodeArea)=0,"",PostcodeArea&amp;" - "&amp;INDEX('All postcode data NI'!1:1048576,MATCH(PostcodeArea,'All postcode data NI'!B:B,0),3)))</f>
        <v>BT - Northern Ireland</v>
      </c>
      <c r="D9" s="35"/>
      <c r="E9" s="34"/>
      <c r="G9" s="4" t="str">
        <f ca="1">IF(ISNUMBER(VALUE(MID(PostcodeDistrict,2,1))),LEFT(PostcodeDistrict,1),LEFT(PostcodeDistrict,2))</f>
        <v>BT</v>
      </c>
      <c r="I9" s="2" t="str">
        <f ca="1">FirstBitOfPostcode</f>
        <v>BT1</v>
      </c>
      <c r="AD9"/>
    </row>
    <row r="10" spans="1:35" ht="16.5" customHeight="1" x14ac:dyDescent="0.3">
      <c r="A10" s="46"/>
      <c r="B10" s="46"/>
      <c r="C10" s="47"/>
      <c r="D10" s="35"/>
      <c r="E10" s="34"/>
      <c r="AD10"/>
    </row>
    <row r="11" spans="1:35" ht="26.25" customHeight="1" x14ac:dyDescent="0.3">
      <c r="A11" s="48" t="s">
        <v>12</v>
      </c>
      <c r="B11" s="46"/>
      <c r="C11" s="49"/>
      <c r="D11" s="35"/>
      <c r="E11" s="34"/>
      <c r="F11" s="5"/>
      <c r="AD11"/>
    </row>
    <row r="12" spans="1:35" s="1" customFormat="1" ht="26.25" customHeight="1" x14ac:dyDescent="0.3">
      <c r="A12" s="48" t="s">
        <v>5</v>
      </c>
      <c r="B12" s="46"/>
      <c r="C12" s="50"/>
      <c r="D12" s="51"/>
      <c r="E12" s="51"/>
      <c r="AD12"/>
    </row>
    <row r="13" spans="1:35" ht="25.5" customHeight="1" thickBot="1" x14ac:dyDescent="0.35">
      <c r="A13" s="48" t="s">
        <v>294</v>
      </c>
      <c r="B13" s="52"/>
      <c r="C13" s="47"/>
      <c r="D13" s="34"/>
      <c r="E13" s="53"/>
      <c r="F13" s="5"/>
      <c r="AD13"/>
    </row>
    <row r="14" spans="1:35" ht="42.75" customHeight="1" thickBot="1" x14ac:dyDescent="0.35">
      <c r="A14" s="54">
        <f ca="1">INDEX('All postcode data NI'!1:1048576,MATCH(PostcodeSector,'All postcode data NI'!D:D,0),10)</f>
        <v>1128116.24</v>
      </c>
      <c r="B14" s="39"/>
      <c r="C14" s="49"/>
      <c r="D14" s="41"/>
      <c r="E14" s="53"/>
      <c r="F14" s="5"/>
      <c r="G14"/>
      <c r="H14"/>
      <c r="I14"/>
      <c r="J14"/>
      <c r="K14"/>
      <c r="L14"/>
      <c r="M14"/>
      <c r="N14"/>
      <c r="O14"/>
      <c r="P14"/>
      <c r="Q14"/>
      <c r="R14"/>
      <c r="S14"/>
      <c r="T14"/>
      <c r="U14"/>
      <c r="V14"/>
      <c r="W14"/>
      <c r="X14"/>
      <c r="Y14"/>
      <c r="Z14"/>
      <c r="AA14"/>
      <c r="AB14"/>
      <c r="AC14"/>
      <c r="AD14"/>
      <c r="AE14"/>
      <c r="AF14"/>
    </row>
    <row r="15" spans="1:35" ht="16.5" customHeight="1" x14ac:dyDescent="0.3">
      <c r="A15" s="34"/>
      <c r="B15" s="34"/>
      <c r="C15" s="34"/>
      <c r="D15" s="34"/>
      <c r="E15" s="34"/>
    </row>
    <row r="16" spans="1:35" ht="16.5" customHeight="1" thickBot="1" x14ac:dyDescent="0.35">
      <c r="A16" s="34"/>
      <c r="B16" s="34"/>
      <c r="C16" s="34"/>
      <c r="D16" s="55"/>
      <c r="E16" s="34"/>
    </row>
    <row r="17" spans="1:5" ht="47.25" customHeight="1" thickTop="1" thickBot="1" x14ac:dyDescent="0.35">
      <c r="A17" s="56" t="s">
        <v>7</v>
      </c>
      <c r="B17" s="57"/>
      <c r="C17" s="57"/>
      <c r="D17" s="57"/>
      <c r="E17" s="57"/>
    </row>
    <row r="18" spans="1:5" ht="16.5" customHeight="1" thickTop="1" x14ac:dyDescent="0.3">
      <c r="A18" s="34"/>
      <c r="B18" s="34"/>
      <c r="C18" s="34"/>
      <c r="D18" s="34"/>
      <c r="E18" s="34"/>
    </row>
    <row r="25" spans="1:5" ht="16.5" hidden="1" customHeight="1" x14ac:dyDescent="0.25">
      <c r="A25" s="3" t="s">
        <v>293</v>
      </c>
    </row>
    <row r="26" spans="1:5" ht="16.5" hidden="1" customHeight="1" x14ac:dyDescent="0.25">
      <c r="A26" s="3" t="s">
        <v>305</v>
      </c>
    </row>
    <row r="27" spans="1:5" ht="16.5" hidden="1" customHeight="1" x14ac:dyDescent="0.25">
      <c r="A27" s="3" t="s">
        <v>292</v>
      </c>
    </row>
    <row r="28" spans="1:5" ht="16.5" hidden="1" customHeight="1" x14ac:dyDescent="0.25">
      <c r="A28" s="3" t="s">
        <v>304</v>
      </c>
    </row>
    <row r="29" spans="1:5" ht="16.5" hidden="1" customHeight="1" x14ac:dyDescent="0.25">
      <c r="A29" s="3" t="s">
        <v>295</v>
      </c>
    </row>
    <row r="30" spans="1:5" ht="16.5" hidden="1" customHeight="1" x14ac:dyDescent="0.25">
      <c r="A30" s="3" t="s">
        <v>303</v>
      </c>
    </row>
    <row r="31" spans="1:5" ht="16.5" hidden="1" customHeight="1" x14ac:dyDescent="0.25">
      <c r="A31" s="3" t="s">
        <v>299</v>
      </c>
    </row>
    <row r="32" spans="1:5" ht="16.5" hidden="1" customHeight="1" x14ac:dyDescent="0.25">
      <c r="A32" s="3" t="s">
        <v>298</v>
      </c>
    </row>
    <row r="33" spans="1:30" ht="16.5" hidden="1" customHeight="1" x14ac:dyDescent="0.25">
      <c r="A33" s="3" t="s">
        <v>302</v>
      </c>
    </row>
    <row r="34" spans="1:30" ht="16.5" hidden="1" customHeight="1" x14ac:dyDescent="0.25">
      <c r="A34" s="3" t="s">
        <v>297</v>
      </c>
    </row>
    <row r="35" spans="1:30" ht="16.5" hidden="1" customHeight="1" x14ac:dyDescent="0.25">
      <c r="A35" s="3" t="s">
        <v>301</v>
      </c>
    </row>
    <row r="36" spans="1:30" ht="16.5" hidden="1" customHeight="1" x14ac:dyDescent="0.25">
      <c r="A36" s="3" t="s">
        <v>296</v>
      </c>
    </row>
    <row r="37" spans="1:30" ht="16.5" hidden="1" customHeight="1" x14ac:dyDescent="0.25">
      <c r="A37" s="3" t="s">
        <v>294</v>
      </c>
    </row>
    <row r="38" spans="1:30" ht="16.5" hidden="1" customHeight="1" x14ac:dyDescent="0.25">
      <c r="A38" s="3" t="s">
        <v>300</v>
      </c>
      <c r="AD38"/>
    </row>
    <row r="39" spans="1:30" ht="16.5" customHeight="1" x14ac:dyDescent="0.25">
      <c r="AD39"/>
    </row>
    <row r="40" spans="1:30" ht="16.5" customHeight="1" x14ac:dyDescent="0.25">
      <c r="AD40"/>
    </row>
    <row r="41" spans="1:30" ht="16.5" customHeight="1" x14ac:dyDescent="0.25">
      <c r="AD41"/>
    </row>
    <row r="42" spans="1:30" ht="16.5" customHeight="1" x14ac:dyDescent="0.25">
      <c r="AD42"/>
    </row>
  </sheetData>
  <sortState ref="A25:A38">
    <sortCondition ref="A24:A37"/>
  </sortState>
  <conditionalFormatting sqref="F9:AC13 F14">
    <cfRule type="expression" dxfId="5" priority="57">
      <formula>AND(NOT(ISBLANK($A$9)),NOT(ISNA($A$9)))=FALSE</formula>
    </cfRule>
  </conditionalFormatting>
  <conditionalFormatting sqref="G9 I9">
    <cfRule type="expression" dxfId="4" priority="47">
      <formula>AND(NOT(ISBLANK(G9)),NOT(ISNA($A$9)))=FALSE</formula>
    </cfRule>
  </conditionalFormatting>
  <conditionalFormatting sqref="F7:AC7">
    <cfRule type="expression" dxfId="3" priority="67">
      <formula>LEN($C$5)&gt;0</formula>
    </cfRule>
  </conditionalFormatting>
  <conditionalFormatting sqref="A7:B9 A10:C10 A14 E14 D9:E11 C12:E13 C8:C9 A11:B13">
    <cfRule type="expression" dxfId="2" priority="2">
      <formula>AND(NOT(ISBLANK($A$9)),NOT(ISNA($A$9)))=FALSE</formula>
    </cfRule>
  </conditionalFormatting>
  <conditionalFormatting sqref="C9">
    <cfRule type="expression" dxfId="1" priority="1">
      <formula>AND(NOT(ISBLANK(C9)),NOT(ISNA($A$9)))=FALSE</formula>
    </cfRule>
  </conditionalFormatting>
  <conditionalFormatting sqref="D7 C5">
    <cfRule type="expression" dxfId="0" priority="3">
      <formula>LEN($C$5)&gt;0</formula>
    </cfRule>
  </conditionalFormatting>
  <dataValidations count="1">
    <dataValidation type="list" allowBlank="1" showInputMessage="1" showErrorMessage="1" sqref="A13">
      <formula1>WhichFirm</formula1>
    </dataValidation>
  </dataValidations>
  <hyperlinks>
    <hyperlink ref="A17" location="'All postcode data GB'!A1" display="Or click here to browse all geographies"/>
  </hyperlinks>
  <pageMargins left="0.7" right="0.7" top="0.75" bottom="0.75" header="0.3" footer="0.3"/>
  <pageSetup paperSize="9" orientation="portrait"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32"/>
  <sheetViews>
    <sheetView showGridLines="0" zoomScale="70" zoomScaleNormal="70" workbookViewId="0">
      <pane xSplit="4" ySplit="8" topLeftCell="H9" activePane="bottomRight" state="frozen"/>
      <selection pane="topRight" activeCell="E1" sqref="E1"/>
      <selection pane="bottomLeft" activeCell="A9" sqref="A9"/>
      <selection pane="bottomRight" activeCell="A2" sqref="A2"/>
    </sheetView>
  </sheetViews>
  <sheetFormatPr defaultRowHeight="15" outlineLevelRow="1" x14ac:dyDescent="0.25"/>
  <cols>
    <col min="1" max="1" width="42.28515625" style="64" customWidth="1"/>
    <col min="2" max="2" width="11" style="62" customWidth="1"/>
    <col min="3" max="3" width="52.85546875" style="64" customWidth="1"/>
    <col min="4" max="4" width="12.5703125" style="64" bestFit="1" customWidth="1"/>
    <col min="5" max="8" width="27.85546875" style="63" customWidth="1"/>
    <col min="9" max="10" width="16.85546875" style="64" bestFit="1" customWidth="1"/>
    <col min="11" max="16384" width="9.140625" style="64"/>
  </cols>
  <sheetData>
    <row r="1" spans="1:10" ht="27.75" customHeight="1" x14ac:dyDescent="0.25">
      <c r="A1" s="61" t="s">
        <v>320</v>
      </c>
      <c r="C1" s="61"/>
      <c r="D1" s="61"/>
    </row>
    <row r="2" spans="1:10" ht="9" customHeight="1" x14ac:dyDescent="0.25">
      <c r="A2" s="61"/>
      <c r="C2" s="61"/>
      <c r="D2" s="61"/>
    </row>
    <row r="3" spans="1:10" ht="27.75" customHeight="1" x14ac:dyDescent="0.25">
      <c r="A3" s="58" t="s">
        <v>11</v>
      </c>
      <c r="C3" s="61"/>
      <c r="D3" s="61"/>
    </row>
    <row r="4" spans="1:10" ht="9" customHeight="1" thickBot="1" x14ac:dyDescent="0.3">
      <c r="C4" s="61"/>
      <c r="D4" s="61"/>
    </row>
    <row r="5" spans="1:10" ht="27.75" customHeight="1" thickTop="1" thickBot="1" x14ac:dyDescent="0.3">
      <c r="A5" s="59" t="s">
        <v>14</v>
      </c>
      <c r="B5" s="60"/>
      <c r="C5" s="60"/>
      <c r="D5" s="60"/>
      <c r="E5" s="65" t="s">
        <v>294</v>
      </c>
      <c r="F5" s="66"/>
      <c r="G5" s="66"/>
      <c r="H5" s="66"/>
    </row>
    <row r="6" spans="1:10" ht="12" customHeight="1" thickTop="1" x14ac:dyDescent="0.35">
      <c r="E6" s="67"/>
      <c r="F6" s="67"/>
      <c r="G6" s="67"/>
      <c r="H6" s="67"/>
    </row>
    <row r="7" spans="1:10" ht="15.75" customHeight="1" x14ac:dyDescent="0.25">
      <c r="A7" s="68"/>
      <c r="B7" s="69"/>
      <c r="C7" s="70"/>
      <c r="D7" s="70"/>
      <c r="E7" s="71" t="s">
        <v>12</v>
      </c>
      <c r="F7" s="71"/>
      <c r="G7" s="71"/>
      <c r="H7" s="71"/>
      <c r="I7" s="71"/>
      <c r="J7" s="71"/>
    </row>
    <row r="8" spans="1:10" ht="18.75" customHeight="1" x14ac:dyDescent="0.25">
      <c r="A8" s="72" t="s">
        <v>10</v>
      </c>
      <c r="B8" s="72" t="s">
        <v>0</v>
      </c>
      <c r="C8" s="72" t="s">
        <v>9</v>
      </c>
      <c r="D8" s="72" t="s">
        <v>1</v>
      </c>
      <c r="E8" s="65" t="s">
        <v>15</v>
      </c>
      <c r="F8" s="65" t="s">
        <v>288</v>
      </c>
      <c r="G8" s="65" t="s">
        <v>291</v>
      </c>
      <c r="H8" s="65" t="s">
        <v>316</v>
      </c>
      <c r="I8" s="65" t="s">
        <v>317</v>
      </c>
      <c r="J8" s="65" t="s">
        <v>318</v>
      </c>
    </row>
    <row r="9" spans="1:10" outlineLevel="1" x14ac:dyDescent="0.25">
      <c r="A9" s="73" t="s">
        <v>8</v>
      </c>
      <c r="B9" s="73" t="s">
        <v>2</v>
      </c>
      <c r="C9" s="74" t="s">
        <v>8</v>
      </c>
      <c r="D9" s="74" t="s">
        <v>16</v>
      </c>
      <c r="E9" s="63" t="s">
        <v>306</v>
      </c>
      <c r="F9" s="63" t="s">
        <v>306</v>
      </c>
      <c r="G9" s="63" t="s">
        <v>306</v>
      </c>
      <c r="I9" s="63"/>
      <c r="J9" s="63"/>
    </row>
    <row r="10" spans="1:10" outlineLevel="1" x14ac:dyDescent="0.25">
      <c r="A10" s="73" t="s">
        <v>8</v>
      </c>
      <c r="B10" s="73" t="s">
        <v>2</v>
      </c>
      <c r="C10" s="74" t="s">
        <v>8</v>
      </c>
      <c r="D10" s="74" t="s">
        <v>17</v>
      </c>
      <c r="E10" s="63">
        <v>934338.77</v>
      </c>
      <c r="F10" s="63">
        <v>868008.73</v>
      </c>
      <c r="G10" s="63">
        <v>852518.63</v>
      </c>
      <c r="H10" s="63">
        <v>995721.83</v>
      </c>
      <c r="I10" s="63">
        <v>989065.47</v>
      </c>
      <c r="J10" s="63">
        <v>1128116.24</v>
      </c>
    </row>
    <row r="11" spans="1:10" outlineLevel="1" x14ac:dyDescent="0.25">
      <c r="A11" s="73" t="s">
        <v>8</v>
      </c>
      <c r="B11" s="73" t="s">
        <v>2</v>
      </c>
      <c r="C11" s="74" t="s">
        <v>8</v>
      </c>
      <c r="D11" s="74" t="s">
        <v>18</v>
      </c>
      <c r="E11" s="63">
        <v>3260358.54</v>
      </c>
      <c r="F11" s="63">
        <v>3423744.2</v>
      </c>
      <c r="G11" s="63">
        <v>3305086.68</v>
      </c>
      <c r="H11" s="63">
        <v>3464663.76</v>
      </c>
      <c r="I11" s="63">
        <v>3374130.53</v>
      </c>
      <c r="J11" s="63">
        <v>3311691.47</v>
      </c>
    </row>
    <row r="12" spans="1:10" outlineLevel="1" x14ac:dyDescent="0.25">
      <c r="A12" s="73" t="s">
        <v>8</v>
      </c>
      <c r="B12" s="73" t="s">
        <v>2</v>
      </c>
      <c r="C12" s="74" t="s">
        <v>8</v>
      </c>
      <c r="D12" s="74" t="s">
        <v>19</v>
      </c>
      <c r="E12" s="63" t="s">
        <v>306</v>
      </c>
      <c r="F12" s="63" t="s">
        <v>306</v>
      </c>
      <c r="G12" s="63" t="s">
        <v>306</v>
      </c>
      <c r="I12" s="63"/>
      <c r="J12" s="63"/>
    </row>
    <row r="13" spans="1:10" outlineLevel="1" x14ac:dyDescent="0.25">
      <c r="A13" s="73" t="s">
        <v>8</v>
      </c>
      <c r="B13" s="73" t="s">
        <v>2</v>
      </c>
      <c r="C13" s="74" t="s">
        <v>8</v>
      </c>
      <c r="D13" s="74" t="s">
        <v>20</v>
      </c>
      <c r="E13" s="63" t="s">
        <v>306</v>
      </c>
      <c r="F13" s="63" t="s">
        <v>306</v>
      </c>
      <c r="G13" s="63" t="s">
        <v>306</v>
      </c>
      <c r="I13" s="63"/>
      <c r="J13" s="63"/>
    </row>
    <row r="14" spans="1:10" outlineLevel="1" x14ac:dyDescent="0.25">
      <c r="A14" s="73" t="s">
        <v>8</v>
      </c>
      <c r="B14" s="73" t="s">
        <v>2</v>
      </c>
      <c r="C14" s="74" t="s">
        <v>8</v>
      </c>
      <c r="D14" s="74" t="s">
        <v>21</v>
      </c>
      <c r="E14" s="63" t="s">
        <v>306</v>
      </c>
      <c r="F14" s="63" t="s">
        <v>306</v>
      </c>
      <c r="G14" s="63" t="s">
        <v>306</v>
      </c>
      <c r="I14" s="63"/>
      <c r="J14" s="63"/>
    </row>
    <row r="15" spans="1:10" outlineLevel="1" x14ac:dyDescent="0.25">
      <c r="A15" s="73" t="s">
        <v>8</v>
      </c>
      <c r="B15" s="73" t="s">
        <v>2</v>
      </c>
      <c r="C15" s="74" t="s">
        <v>8</v>
      </c>
      <c r="D15" s="74" t="s">
        <v>22</v>
      </c>
      <c r="E15" s="63" t="s">
        <v>306</v>
      </c>
      <c r="F15" s="63" t="s">
        <v>306</v>
      </c>
      <c r="G15" s="63" t="s">
        <v>306</v>
      </c>
      <c r="I15" s="63"/>
      <c r="J15" s="63"/>
    </row>
    <row r="16" spans="1:10" outlineLevel="1" x14ac:dyDescent="0.25">
      <c r="A16" s="73" t="s">
        <v>8</v>
      </c>
      <c r="B16" s="73" t="s">
        <v>2</v>
      </c>
      <c r="C16" s="74" t="s">
        <v>8</v>
      </c>
      <c r="D16" s="74" t="s">
        <v>23</v>
      </c>
      <c r="E16" s="63">
        <v>39656530.340000004</v>
      </c>
      <c r="F16" s="63">
        <v>38784013.579999998</v>
      </c>
      <c r="G16" s="63">
        <v>38052388.799999997</v>
      </c>
      <c r="H16" s="63">
        <v>36831329.189999998</v>
      </c>
      <c r="I16" s="63">
        <v>36166223.549999997</v>
      </c>
      <c r="J16" s="63">
        <v>36568650.979999997</v>
      </c>
    </row>
    <row r="17" spans="1:10" outlineLevel="1" x14ac:dyDescent="0.25">
      <c r="A17" s="73" t="s">
        <v>8</v>
      </c>
      <c r="B17" s="73" t="s">
        <v>2</v>
      </c>
      <c r="C17" s="74" t="s">
        <v>8</v>
      </c>
      <c r="D17" s="74" t="s">
        <v>24</v>
      </c>
      <c r="E17" s="63" t="s">
        <v>306</v>
      </c>
      <c r="F17" s="63" t="s">
        <v>306</v>
      </c>
      <c r="G17" s="63" t="s">
        <v>306</v>
      </c>
      <c r="I17" s="63"/>
      <c r="J17" s="63"/>
    </row>
    <row r="18" spans="1:10" outlineLevel="1" x14ac:dyDescent="0.25">
      <c r="A18" s="73" t="s">
        <v>8</v>
      </c>
      <c r="B18" s="73" t="s">
        <v>2</v>
      </c>
      <c r="C18" s="74" t="s">
        <v>8</v>
      </c>
      <c r="D18" s="74" t="s">
        <v>25</v>
      </c>
      <c r="E18" s="63">
        <v>32220416.190000001</v>
      </c>
      <c r="F18" s="63">
        <v>31632121.399999999</v>
      </c>
      <c r="G18" s="63">
        <v>31050692.57</v>
      </c>
      <c r="H18" s="63">
        <v>29051253.920000002</v>
      </c>
      <c r="I18" s="63">
        <v>28420669.039999999</v>
      </c>
      <c r="J18" s="63">
        <v>29811585.66</v>
      </c>
    </row>
    <row r="19" spans="1:10" outlineLevel="1" x14ac:dyDescent="0.25">
      <c r="A19" s="73" t="s">
        <v>8</v>
      </c>
      <c r="B19" s="73" t="s">
        <v>2</v>
      </c>
      <c r="C19" s="74" t="s">
        <v>8</v>
      </c>
      <c r="D19" s="74" t="s">
        <v>26</v>
      </c>
      <c r="E19" s="63">
        <v>34013513.689999998</v>
      </c>
      <c r="F19" s="63">
        <v>33339601.66</v>
      </c>
      <c r="G19" s="63">
        <v>32635542.120000001</v>
      </c>
      <c r="H19" s="63">
        <v>34901981.210000001</v>
      </c>
      <c r="I19" s="63">
        <v>34278634.670000002</v>
      </c>
      <c r="J19" s="63">
        <v>31033280.940000001</v>
      </c>
    </row>
    <row r="20" spans="1:10" outlineLevel="1" x14ac:dyDescent="0.25">
      <c r="A20" s="73" t="s">
        <v>8</v>
      </c>
      <c r="B20" s="73" t="s">
        <v>2</v>
      </c>
      <c r="C20" s="74" t="s">
        <v>8</v>
      </c>
      <c r="D20" s="74" t="s">
        <v>27</v>
      </c>
      <c r="E20" s="63">
        <v>4405595.54</v>
      </c>
      <c r="F20" s="63">
        <v>4437881.33</v>
      </c>
      <c r="G20" s="63">
        <v>4341872.26</v>
      </c>
      <c r="H20" s="63">
        <v>4094498.85</v>
      </c>
      <c r="I20" s="63">
        <v>4059459.15</v>
      </c>
      <c r="J20" s="63">
        <v>4264501.46</v>
      </c>
    </row>
    <row r="21" spans="1:10" outlineLevel="1" x14ac:dyDescent="0.25">
      <c r="A21" s="73" t="s">
        <v>8</v>
      </c>
      <c r="B21" s="73" t="s">
        <v>2</v>
      </c>
      <c r="C21" s="74" t="s">
        <v>8</v>
      </c>
      <c r="D21" s="74" t="s">
        <v>28</v>
      </c>
      <c r="E21" s="63">
        <v>4229989.74</v>
      </c>
      <c r="F21" s="63">
        <v>4349492.08</v>
      </c>
      <c r="G21" s="63">
        <v>4278317.78</v>
      </c>
      <c r="H21" s="63">
        <v>4358277.1399999997</v>
      </c>
      <c r="I21" s="63">
        <v>4099792.76</v>
      </c>
      <c r="J21" s="63">
        <v>3734037.7</v>
      </c>
    </row>
    <row r="22" spans="1:10" outlineLevel="1" x14ac:dyDescent="0.25">
      <c r="A22" s="73" t="s">
        <v>8</v>
      </c>
      <c r="B22" s="73" t="s">
        <v>2</v>
      </c>
      <c r="C22" s="74" t="s">
        <v>8</v>
      </c>
      <c r="D22" s="74" t="s">
        <v>29</v>
      </c>
      <c r="E22" s="63">
        <v>10239833.039999999</v>
      </c>
      <c r="F22" s="63">
        <v>10078645.85</v>
      </c>
      <c r="G22" s="63">
        <v>9808451.7899999991</v>
      </c>
      <c r="H22" s="63">
        <v>9281516.9100000001</v>
      </c>
      <c r="I22" s="63">
        <v>9151406.6400000006</v>
      </c>
      <c r="J22" s="63">
        <v>9548163.9600000009</v>
      </c>
    </row>
    <row r="23" spans="1:10" outlineLevel="1" x14ac:dyDescent="0.25">
      <c r="A23" s="73" t="s">
        <v>8</v>
      </c>
      <c r="B23" s="73" t="s">
        <v>2</v>
      </c>
      <c r="C23" s="74" t="s">
        <v>8</v>
      </c>
      <c r="D23" s="74" t="s">
        <v>30</v>
      </c>
      <c r="E23" s="63">
        <v>23086336.780000001</v>
      </c>
      <c r="F23" s="63">
        <v>22877595.219999999</v>
      </c>
      <c r="G23" s="63">
        <v>22485916.899999999</v>
      </c>
      <c r="H23" s="63">
        <v>23458722.07</v>
      </c>
      <c r="I23" s="63">
        <v>22952914.629999999</v>
      </c>
      <c r="J23" s="63">
        <v>20843140.489999998</v>
      </c>
    </row>
    <row r="24" spans="1:10" outlineLevel="1" x14ac:dyDescent="0.25">
      <c r="A24" s="73" t="s">
        <v>8</v>
      </c>
      <c r="B24" s="73" t="s">
        <v>2</v>
      </c>
      <c r="C24" s="74" t="s">
        <v>8</v>
      </c>
      <c r="D24" s="74" t="s">
        <v>31</v>
      </c>
      <c r="E24" s="63">
        <v>3375881.66</v>
      </c>
      <c r="F24" s="63">
        <v>3350178.63</v>
      </c>
      <c r="G24" s="63">
        <v>3251920.55</v>
      </c>
      <c r="H24" s="63">
        <v>3196236.69</v>
      </c>
      <c r="I24" s="63">
        <v>3029710.79</v>
      </c>
      <c r="J24" s="63">
        <v>2985658.11</v>
      </c>
    </row>
    <row r="25" spans="1:10" outlineLevel="1" x14ac:dyDescent="0.25">
      <c r="A25" s="73" t="s">
        <v>8</v>
      </c>
      <c r="B25" s="73" t="s">
        <v>2</v>
      </c>
      <c r="C25" s="74" t="s">
        <v>8</v>
      </c>
      <c r="D25" s="74" t="s">
        <v>32</v>
      </c>
      <c r="E25" s="63">
        <v>6060758.3600000003</v>
      </c>
      <c r="F25" s="63">
        <v>5759353.3300000001</v>
      </c>
      <c r="G25" s="63">
        <v>5747928.1200000001</v>
      </c>
      <c r="H25" s="63">
        <v>4797318.46</v>
      </c>
      <c r="I25" s="63">
        <v>4725864.76</v>
      </c>
      <c r="J25" s="63">
        <v>5425757.7300000004</v>
      </c>
    </row>
    <row r="26" spans="1:10" outlineLevel="1" x14ac:dyDescent="0.25">
      <c r="A26" s="73" t="s">
        <v>8</v>
      </c>
      <c r="B26" s="73" t="s">
        <v>2</v>
      </c>
      <c r="C26" s="74" t="s">
        <v>8</v>
      </c>
      <c r="D26" s="74" t="s">
        <v>33</v>
      </c>
      <c r="E26" s="63">
        <v>19873730.5</v>
      </c>
      <c r="F26" s="63">
        <v>19293187.440000001</v>
      </c>
      <c r="G26" s="63">
        <v>19131147.84</v>
      </c>
      <c r="H26" s="63">
        <v>18874483.600000001</v>
      </c>
      <c r="I26" s="63">
        <v>18922978.84</v>
      </c>
      <c r="J26" s="63">
        <v>18458377.690000001</v>
      </c>
    </row>
    <row r="27" spans="1:10" outlineLevel="1" x14ac:dyDescent="0.25">
      <c r="A27" s="73" t="s">
        <v>8</v>
      </c>
      <c r="B27" s="73" t="s">
        <v>2</v>
      </c>
      <c r="C27" s="74" t="s">
        <v>8</v>
      </c>
      <c r="D27" s="74" t="s">
        <v>34</v>
      </c>
      <c r="E27" s="63" t="s">
        <v>306</v>
      </c>
      <c r="F27" s="63" t="s">
        <v>306</v>
      </c>
      <c r="G27" s="63" t="s">
        <v>306</v>
      </c>
      <c r="I27" s="63"/>
      <c r="J27" s="63"/>
    </row>
    <row r="28" spans="1:10" outlineLevel="1" x14ac:dyDescent="0.25">
      <c r="A28" s="73" t="s">
        <v>8</v>
      </c>
      <c r="B28" s="73" t="s">
        <v>2</v>
      </c>
      <c r="C28" s="74" t="s">
        <v>8</v>
      </c>
      <c r="D28" s="74" t="s">
        <v>35</v>
      </c>
      <c r="E28" s="63">
        <v>24122631.41</v>
      </c>
      <c r="F28" s="63">
        <v>23559779.899999999</v>
      </c>
      <c r="G28" s="63">
        <v>23663721.539999999</v>
      </c>
      <c r="H28" s="63">
        <v>22332847.75</v>
      </c>
      <c r="I28" s="63">
        <v>21797663.460000001</v>
      </c>
      <c r="J28" s="63">
        <v>23232387.670000002</v>
      </c>
    </row>
    <row r="29" spans="1:10" outlineLevel="1" x14ac:dyDescent="0.25">
      <c r="A29" s="73" t="s">
        <v>8</v>
      </c>
      <c r="B29" s="73" t="s">
        <v>2</v>
      </c>
      <c r="C29" s="74" t="s">
        <v>8</v>
      </c>
      <c r="D29" s="74" t="s">
        <v>36</v>
      </c>
      <c r="E29" s="63">
        <v>22927223.129999999</v>
      </c>
      <c r="F29" s="63">
        <v>22530148.66</v>
      </c>
      <c r="G29" s="63">
        <v>21914952.699999999</v>
      </c>
      <c r="H29" s="63">
        <v>21479217.93</v>
      </c>
      <c r="I29" s="63">
        <v>21390045.379999999</v>
      </c>
      <c r="J29" s="63">
        <v>21026659.199999999</v>
      </c>
    </row>
    <row r="30" spans="1:10" outlineLevel="1" x14ac:dyDescent="0.25">
      <c r="A30" s="73" t="s">
        <v>8</v>
      </c>
      <c r="B30" s="73" t="s">
        <v>2</v>
      </c>
      <c r="C30" s="74" t="s">
        <v>8</v>
      </c>
      <c r="D30" s="74" t="s">
        <v>37</v>
      </c>
      <c r="E30" s="63">
        <v>21728204.440000001</v>
      </c>
      <c r="F30" s="63">
        <v>21422594.68</v>
      </c>
      <c r="G30" s="63">
        <v>20923081.41</v>
      </c>
      <c r="H30" s="63">
        <v>21818960.289999999</v>
      </c>
      <c r="I30" s="63">
        <v>21995235.190000001</v>
      </c>
      <c r="J30" s="63">
        <v>21308784.949999999</v>
      </c>
    </row>
    <row r="31" spans="1:10" outlineLevel="1" x14ac:dyDescent="0.25">
      <c r="A31" s="73" t="s">
        <v>8</v>
      </c>
      <c r="B31" s="73" t="s">
        <v>2</v>
      </c>
      <c r="C31" s="74" t="s">
        <v>8</v>
      </c>
      <c r="D31" s="74" t="s">
        <v>38</v>
      </c>
      <c r="E31" s="63">
        <v>1463005.94</v>
      </c>
      <c r="F31" s="63">
        <v>1454484.34</v>
      </c>
      <c r="G31" s="63">
        <v>1445603.12</v>
      </c>
      <c r="H31" s="63">
        <v>1365990.36</v>
      </c>
      <c r="I31" s="63">
        <v>1357766.31</v>
      </c>
      <c r="J31" s="63">
        <v>1467296.06</v>
      </c>
    </row>
    <row r="32" spans="1:10" outlineLevel="1" x14ac:dyDescent="0.25">
      <c r="A32" s="73" t="s">
        <v>8</v>
      </c>
      <c r="B32" s="73" t="s">
        <v>2</v>
      </c>
      <c r="C32" s="74" t="s">
        <v>8</v>
      </c>
      <c r="D32" s="74" t="s">
        <v>39</v>
      </c>
      <c r="E32" s="63">
        <v>4645543.96</v>
      </c>
      <c r="F32" s="63">
        <v>4339069.34</v>
      </c>
      <c r="G32" s="63">
        <v>4373224.03</v>
      </c>
      <c r="H32" s="63">
        <v>4210677.58</v>
      </c>
      <c r="I32" s="63">
        <v>4280751.13</v>
      </c>
      <c r="J32" s="63">
        <v>4234667.5199999996</v>
      </c>
    </row>
    <row r="33" spans="1:10" outlineLevel="1" x14ac:dyDescent="0.25">
      <c r="A33" s="73" t="s">
        <v>8</v>
      </c>
      <c r="B33" s="73" t="s">
        <v>2</v>
      </c>
      <c r="C33" s="74" t="s">
        <v>8</v>
      </c>
      <c r="D33" s="74" t="s">
        <v>40</v>
      </c>
      <c r="E33" s="63">
        <v>18025849.890000001</v>
      </c>
      <c r="F33" s="63">
        <v>17843063.52</v>
      </c>
      <c r="G33" s="63">
        <v>17757476.670000002</v>
      </c>
      <c r="H33" s="63">
        <v>17848183.399999999</v>
      </c>
      <c r="I33" s="63">
        <v>17574440.43</v>
      </c>
      <c r="J33" s="63">
        <v>16967258.82</v>
      </c>
    </row>
    <row r="34" spans="1:10" outlineLevel="1" x14ac:dyDescent="0.25">
      <c r="A34" s="73" t="s">
        <v>8</v>
      </c>
      <c r="B34" s="73" t="s">
        <v>2</v>
      </c>
      <c r="C34" s="74" t="s">
        <v>8</v>
      </c>
      <c r="D34" s="74" t="s">
        <v>41</v>
      </c>
      <c r="E34" s="63">
        <v>16395281.609999999</v>
      </c>
      <c r="F34" s="63">
        <v>16234661.119999999</v>
      </c>
      <c r="G34" s="63">
        <v>15927073.029999999</v>
      </c>
      <c r="H34" s="63">
        <v>15420440.619999999</v>
      </c>
      <c r="I34" s="63">
        <v>14851034.460000001</v>
      </c>
      <c r="J34" s="63">
        <v>15125786.970000001</v>
      </c>
    </row>
    <row r="35" spans="1:10" outlineLevel="1" x14ac:dyDescent="0.25">
      <c r="A35" s="73" t="s">
        <v>8</v>
      </c>
      <c r="B35" s="73" t="s">
        <v>2</v>
      </c>
      <c r="C35" s="74" t="s">
        <v>8</v>
      </c>
      <c r="D35" s="74" t="s">
        <v>42</v>
      </c>
      <c r="E35" s="63">
        <v>19025777.809999999</v>
      </c>
      <c r="F35" s="63">
        <v>18810906.609999999</v>
      </c>
      <c r="G35" s="63">
        <v>18592499.280000001</v>
      </c>
      <c r="H35" s="63">
        <v>18514254.420000002</v>
      </c>
      <c r="I35" s="63">
        <v>18427563.420000002</v>
      </c>
      <c r="J35" s="63">
        <v>18112530.030000001</v>
      </c>
    </row>
    <row r="36" spans="1:10" outlineLevel="1" x14ac:dyDescent="0.25">
      <c r="A36" s="73" t="s">
        <v>8</v>
      </c>
      <c r="B36" s="73" t="s">
        <v>2</v>
      </c>
      <c r="C36" s="74" t="s">
        <v>8</v>
      </c>
      <c r="D36" s="74" t="s">
        <v>43</v>
      </c>
      <c r="E36" s="63">
        <v>23861635.809999999</v>
      </c>
      <c r="F36" s="63">
        <v>24141260.77</v>
      </c>
      <c r="G36" s="63">
        <v>23322553.52</v>
      </c>
      <c r="H36" s="63">
        <v>23797226.239999998</v>
      </c>
      <c r="I36" s="63">
        <v>23703190.300000001</v>
      </c>
      <c r="J36" s="63">
        <v>23322944.77</v>
      </c>
    </row>
    <row r="37" spans="1:10" outlineLevel="1" x14ac:dyDescent="0.25">
      <c r="A37" s="73" t="s">
        <v>8</v>
      </c>
      <c r="B37" s="73" t="s">
        <v>2</v>
      </c>
      <c r="C37" s="74" t="s">
        <v>8</v>
      </c>
      <c r="D37" s="74" t="s">
        <v>44</v>
      </c>
      <c r="E37" s="63">
        <v>20722111.440000001</v>
      </c>
      <c r="F37" s="63">
        <v>20450361.359999999</v>
      </c>
      <c r="G37" s="63">
        <v>20464271.109999999</v>
      </c>
      <c r="H37" s="63">
        <v>19718982.129999999</v>
      </c>
      <c r="I37" s="63">
        <v>19131603.66</v>
      </c>
      <c r="J37" s="63">
        <v>19141836.75</v>
      </c>
    </row>
    <row r="38" spans="1:10" outlineLevel="1" x14ac:dyDescent="0.25">
      <c r="A38" s="73" t="s">
        <v>8</v>
      </c>
      <c r="B38" s="73" t="s">
        <v>2</v>
      </c>
      <c r="C38" s="74" t="s">
        <v>8</v>
      </c>
      <c r="D38" s="74" t="s">
        <v>45</v>
      </c>
      <c r="E38" s="63">
        <v>67092124.340000004</v>
      </c>
      <c r="F38" s="63">
        <v>66125884.700000003</v>
      </c>
      <c r="G38" s="63">
        <v>65943423.920000002</v>
      </c>
      <c r="H38" s="63">
        <v>65620343.049999997</v>
      </c>
      <c r="I38" s="63">
        <v>64787025.020000003</v>
      </c>
      <c r="J38" s="63">
        <v>63552214.909999996</v>
      </c>
    </row>
    <row r="39" spans="1:10" outlineLevel="1" x14ac:dyDescent="0.25">
      <c r="A39" s="73" t="s">
        <v>8</v>
      </c>
      <c r="B39" s="73" t="s">
        <v>2</v>
      </c>
      <c r="C39" s="74" t="s">
        <v>8</v>
      </c>
      <c r="D39" s="74" t="s">
        <v>46</v>
      </c>
      <c r="E39" s="63">
        <v>19450572.129999999</v>
      </c>
      <c r="F39" s="63">
        <v>19218367.629999999</v>
      </c>
      <c r="G39" s="63">
        <v>18932293.399999999</v>
      </c>
      <c r="H39" s="63">
        <v>19250570.75</v>
      </c>
      <c r="I39" s="63">
        <v>19625957.199999999</v>
      </c>
      <c r="J39" s="63">
        <v>18772460.280000001</v>
      </c>
    </row>
    <row r="40" spans="1:10" outlineLevel="1" x14ac:dyDescent="0.25">
      <c r="A40" s="73" t="s">
        <v>8</v>
      </c>
      <c r="B40" s="73" t="s">
        <v>2</v>
      </c>
      <c r="C40" s="74" t="s">
        <v>8</v>
      </c>
      <c r="D40" s="74" t="s">
        <v>47</v>
      </c>
      <c r="E40" s="63">
        <v>21217135.32</v>
      </c>
      <c r="F40" s="63">
        <v>20862337.949999999</v>
      </c>
      <c r="G40" s="63">
        <v>19136193.34</v>
      </c>
      <c r="H40" s="63">
        <v>19746603.440000001</v>
      </c>
      <c r="I40" s="63">
        <v>19863929.559999999</v>
      </c>
      <c r="J40" s="63">
        <v>18301392.780000001</v>
      </c>
    </row>
    <row r="41" spans="1:10" outlineLevel="1" x14ac:dyDescent="0.25">
      <c r="A41" s="73" t="s">
        <v>8</v>
      </c>
      <c r="B41" s="73" t="s">
        <v>2</v>
      </c>
      <c r="C41" s="74" t="s">
        <v>8</v>
      </c>
      <c r="D41" s="74" t="s">
        <v>48</v>
      </c>
      <c r="E41" s="63" t="s">
        <v>306</v>
      </c>
      <c r="F41" s="63" t="s">
        <v>306</v>
      </c>
      <c r="G41" s="63" t="s">
        <v>306</v>
      </c>
      <c r="I41" s="63"/>
      <c r="J41" s="63"/>
    </row>
    <row r="42" spans="1:10" outlineLevel="1" x14ac:dyDescent="0.25">
      <c r="A42" s="73" t="s">
        <v>8</v>
      </c>
      <c r="B42" s="73" t="s">
        <v>2</v>
      </c>
      <c r="C42" s="74" t="s">
        <v>8</v>
      </c>
      <c r="D42" s="74" t="s">
        <v>49</v>
      </c>
      <c r="E42" s="63">
        <v>16692652.359999999</v>
      </c>
      <c r="F42" s="63">
        <v>16391143.15</v>
      </c>
      <c r="G42" s="63">
        <v>15299414.58</v>
      </c>
      <c r="H42" s="63">
        <v>14295535.48</v>
      </c>
      <c r="I42" s="63">
        <v>14104011.01</v>
      </c>
      <c r="J42" s="63">
        <v>15210260.09</v>
      </c>
    </row>
    <row r="43" spans="1:10" outlineLevel="1" x14ac:dyDescent="0.25">
      <c r="A43" s="73" t="s">
        <v>8</v>
      </c>
      <c r="B43" s="73" t="s">
        <v>2</v>
      </c>
      <c r="C43" s="74" t="s">
        <v>8</v>
      </c>
      <c r="D43" s="74" t="s">
        <v>50</v>
      </c>
      <c r="E43" s="63">
        <v>39352012.310000002</v>
      </c>
      <c r="F43" s="63">
        <v>38177112.43</v>
      </c>
      <c r="G43" s="63">
        <v>37456296.619999997</v>
      </c>
      <c r="H43" s="63">
        <v>36689409.630000003</v>
      </c>
      <c r="I43" s="63">
        <v>36449763.350000001</v>
      </c>
      <c r="J43" s="63">
        <v>35519068.390000001</v>
      </c>
    </row>
    <row r="44" spans="1:10" outlineLevel="1" x14ac:dyDescent="0.25">
      <c r="A44" s="73" t="s">
        <v>8</v>
      </c>
      <c r="B44" s="73" t="s">
        <v>2</v>
      </c>
      <c r="C44" s="74" t="s">
        <v>8</v>
      </c>
      <c r="D44" s="74" t="s">
        <v>51</v>
      </c>
      <c r="E44" s="63">
        <v>38828353.689999998</v>
      </c>
      <c r="F44" s="63">
        <v>37216791.090000004</v>
      </c>
      <c r="G44" s="63">
        <v>36473321.890000001</v>
      </c>
      <c r="H44" s="63">
        <v>36432027.640000001</v>
      </c>
      <c r="I44" s="63">
        <v>36108695.380000003</v>
      </c>
      <c r="J44" s="63">
        <v>34654259.159999996</v>
      </c>
    </row>
    <row r="45" spans="1:10" outlineLevel="1" x14ac:dyDescent="0.25">
      <c r="A45" s="73" t="s">
        <v>8</v>
      </c>
      <c r="B45" s="73" t="s">
        <v>2</v>
      </c>
      <c r="C45" s="74" t="s">
        <v>8</v>
      </c>
      <c r="D45" s="74" t="s">
        <v>52</v>
      </c>
      <c r="E45" s="63">
        <v>31439415.030000001</v>
      </c>
      <c r="F45" s="63">
        <v>30812694.530000001</v>
      </c>
      <c r="G45" s="63">
        <v>30267305.5</v>
      </c>
      <c r="H45" s="63">
        <v>28300112.640000001</v>
      </c>
      <c r="I45" s="63">
        <v>27723392.030000001</v>
      </c>
      <c r="J45" s="63">
        <v>28442142.039999999</v>
      </c>
    </row>
    <row r="46" spans="1:10" outlineLevel="1" x14ac:dyDescent="0.25">
      <c r="A46" s="73" t="s">
        <v>8</v>
      </c>
      <c r="B46" s="73" t="s">
        <v>2</v>
      </c>
      <c r="C46" s="74" t="s">
        <v>8</v>
      </c>
      <c r="D46" s="74" t="s">
        <v>53</v>
      </c>
      <c r="E46" s="63" t="s">
        <v>306</v>
      </c>
      <c r="F46" s="63" t="s">
        <v>306</v>
      </c>
      <c r="G46" s="63" t="s">
        <v>306</v>
      </c>
      <c r="I46" s="63"/>
      <c r="J46" s="63"/>
    </row>
    <row r="47" spans="1:10" outlineLevel="1" x14ac:dyDescent="0.25">
      <c r="A47" s="73" t="s">
        <v>8</v>
      </c>
      <c r="B47" s="73" t="s">
        <v>2</v>
      </c>
      <c r="C47" s="74" t="s">
        <v>8</v>
      </c>
      <c r="D47" s="74" t="s">
        <v>54</v>
      </c>
      <c r="E47" s="63">
        <v>3194229.38</v>
      </c>
      <c r="F47" s="63">
        <v>3390271.23</v>
      </c>
      <c r="G47" s="63">
        <v>3215313.16</v>
      </c>
      <c r="H47" s="63">
        <v>3379444.46</v>
      </c>
      <c r="I47" s="63">
        <v>3452150.91</v>
      </c>
      <c r="J47" s="63">
        <v>3255569.94</v>
      </c>
    </row>
    <row r="48" spans="1:10" outlineLevel="1" x14ac:dyDescent="0.25">
      <c r="A48" s="73" t="s">
        <v>8</v>
      </c>
      <c r="B48" s="73" t="s">
        <v>2</v>
      </c>
      <c r="C48" s="74" t="s">
        <v>8</v>
      </c>
      <c r="D48" s="74" t="s">
        <v>55</v>
      </c>
      <c r="E48" s="63">
        <v>32006261.5</v>
      </c>
      <c r="F48" s="63">
        <v>31399622.210000001</v>
      </c>
      <c r="G48" s="63">
        <v>30921921.75</v>
      </c>
      <c r="H48" s="63">
        <v>31269729.68</v>
      </c>
      <c r="I48" s="63">
        <v>30412370.640000001</v>
      </c>
      <c r="J48" s="63">
        <v>29499355.16</v>
      </c>
    </row>
    <row r="49" spans="1:10" outlineLevel="1" x14ac:dyDescent="0.25">
      <c r="A49" s="73" t="s">
        <v>8</v>
      </c>
      <c r="B49" s="73" t="s">
        <v>2</v>
      </c>
      <c r="C49" s="74" t="s">
        <v>8</v>
      </c>
      <c r="D49" s="74" t="s">
        <v>56</v>
      </c>
      <c r="E49" s="63">
        <v>15387977.890000001</v>
      </c>
      <c r="F49" s="63">
        <v>15181123.210000001</v>
      </c>
      <c r="G49" s="63">
        <v>14459945.24</v>
      </c>
      <c r="H49" s="63">
        <v>15554915.74</v>
      </c>
      <c r="I49" s="63">
        <v>15480523.75</v>
      </c>
      <c r="J49" s="63">
        <v>14242865.02</v>
      </c>
    </row>
    <row r="50" spans="1:10" outlineLevel="1" x14ac:dyDescent="0.25">
      <c r="A50" s="73" t="s">
        <v>8</v>
      </c>
      <c r="B50" s="73" t="s">
        <v>2</v>
      </c>
      <c r="C50" s="74" t="s">
        <v>8</v>
      </c>
      <c r="D50" s="74" t="s">
        <v>57</v>
      </c>
      <c r="E50" s="63">
        <v>22316624.890000001</v>
      </c>
      <c r="F50" s="63">
        <v>21962026.719999999</v>
      </c>
      <c r="G50" s="63">
        <v>21382293.43</v>
      </c>
      <c r="H50" s="63">
        <v>21468844.68</v>
      </c>
      <c r="I50" s="63">
        <v>21335809.140000001</v>
      </c>
      <c r="J50" s="63">
        <v>21080782.329999998</v>
      </c>
    </row>
    <row r="51" spans="1:10" outlineLevel="1" x14ac:dyDescent="0.25">
      <c r="A51" s="73" t="s">
        <v>8</v>
      </c>
      <c r="B51" s="73" t="s">
        <v>2</v>
      </c>
      <c r="C51" s="74" t="s">
        <v>8</v>
      </c>
      <c r="D51" s="74" t="s">
        <v>58</v>
      </c>
      <c r="E51" s="63" t="s">
        <v>306</v>
      </c>
      <c r="F51" s="63" t="s">
        <v>306</v>
      </c>
      <c r="G51" s="63" t="s">
        <v>306</v>
      </c>
      <c r="I51" s="63"/>
      <c r="J51" s="63"/>
    </row>
    <row r="52" spans="1:10" outlineLevel="1" x14ac:dyDescent="0.25">
      <c r="A52" s="73" t="s">
        <v>8</v>
      </c>
      <c r="B52" s="73" t="s">
        <v>2</v>
      </c>
      <c r="C52" s="74" t="s">
        <v>8</v>
      </c>
      <c r="D52" s="74" t="s">
        <v>59</v>
      </c>
      <c r="E52" s="63">
        <v>21551562.350000001</v>
      </c>
      <c r="F52" s="63">
        <v>20860414.760000002</v>
      </c>
      <c r="G52" s="63">
        <v>20587864.109999999</v>
      </c>
      <c r="H52" s="63">
        <v>20739310.850000001</v>
      </c>
      <c r="I52" s="63">
        <v>20690982.300000001</v>
      </c>
      <c r="J52" s="63">
        <v>20161481.829999998</v>
      </c>
    </row>
    <row r="53" spans="1:10" outlineLevel="1" x14ac:dyDescent="0.25">
      <c r="A53" s="73" t="s">
        <v>8</v>
      </c>
      <c r="B53" s="73" t="s">
        <v>2</v>
      </c>
      <c r="C53" s="74" t="s">
        <v>8</v>
      </c>
      <c r="D53" s="74" t="s">
        <v>60</v>
      </c>
      <c r="E53" s="63">
        <v>25672025.829999998</v>
      </c>
      <c r="F53" s="63">
        <v>26000038.489999998</v>
      </c>
      <c r="G53" s="63">
        <v>25597683.609999999</v>
      </c>
      <c r="H53" s="63">
        <v>25437562.120000001</v>
      </c>
      <c r="I53" s="63">
        <v>25598514.34</v>
      </c>
      <c r="J53" s="63">
        <v>25296292.670000002</v>
      </c>
    </row>
    <row r="54" spans="1:10" outlineLevel="1" x14ac:dyDescent="0.25">
      <c r="A54" s="73" t="s">
        <v>8</v>
      </c>
      <c r="B54" s="73" t="s">
        <v>2</v>
      </c>
      <c r="C54" s="74" t="s">
        <v>8</v>
      </c>
      <c r="D54" s="74" t="s">
        <v>61</v>
      </c>
      <c r="E54" s="63">
        <v>23106906.66</v>
      </c>
      <c r="F54" s="63">
        <v>22956770.440000001</v>
      </c>
      <c r="G54" s="63">
        <v>22430369.699999999</v>
      </c>
      <c r="H54" s="63">
        <v>22220182.420000002</v>
      </c>
      <c r="I54" s="63">
        <v>21618466.670000002</v>
      </c>
      <c r="J54" s="63">
        <v>21472044.16</v>
      </c>
    </row>
    <row r="55" spans="1:10" outlineLevel="1" x14ac:dyDescent="0.25">
      <c r="A55" s="73" t="s">
        <v>8</v>
      </c>
      <c r="B55" s="73" t="s">
        <v>2</v>
      </c>
      <c r="C55" s="74" t="s">
        <v>8</v>
      </c>
      <c r="D55" s="74" t="s">
        <v>62</v>
      </c>
      <c r="E55" s="63">
        <v>23261543.43</v>
      </c>
      <c r="F55" s="63">
        <v>23044270.190000001</v>
      </c>
      <c r="G55" s="63">
        <v>22582656.289999999</v>
      </c>
      <c r="H55" s="63">
        <v>22007997.969999999</v>
      </c>
      <c r="I55" s="63">
        <v>22004079.239999998</v>
      </c>
      <c r="J55" s="63">
        <v>22660568.710000001</v>
      </c>
    </row>
    <row r="56" spans="1:10" outlineLevel="1" x14ac:dyDescent="0.25">
      <c r="A56" s="73" t="s">
        <v>8</v>
      </c>
      <c r="B56" s="73" t="s">
        <v>2</v>
      </c>
      <c r="C56" s="74" t="s">
        <v>8</v>
      </c>
      <c r="D56" s="74" t="s">
        <v>63</v>
      </c>
      <c r="E56" s="63">
        <v>32114628.84</v>
      </c>
      <c r="F56" s="63">
        <v>32856352.469999999</v>
      </c>
      <c r="G56" s="63">
        <v>32004783.59</v>
      </c>
      <c r="H56" s="63">
        <v>31646162.73</v>
      </c>
      <c r="I56" s="63">
        <v>30998705.600000001</v>
      </c>
      <c r="J56" s="63">
        <v>30609870.629999999</v>
      </c>
    </row>
    <row r="57" spans="1:10" outlineLevel="1" x14ac:dyDescent="0.25">
      <c r="A57" s="73" t="s">
        <v>8</v>
      </c>
      <c r="B57" s="73" t="s">
        <v>2</v>
      </c>
      <c r="C57" s="74" t="s">
        <v>8</v>
      </c>
      <c r="D57" s="74" t="s">
        <v>64</v>
      </c>
      <c r="E57" s="63">
        <v>19936809.530000001</v>
      </c>
      <c r="F57" s="63">
        <v>19255514.210000001</v>
      </c>
      <c r="G57" s="63">
        <v>19310890.359999999</v>
      </c>
      <c r="H57" s="63">
        <v>18700507.539999999</v>
      </c>
      <c r="I57" s="63">
        <v>18027564.780000001</v>
      </c>
      <c r="J57" s="63">
        <v>18225533.710000001</v>
      </c>
    </row>
    <row r="58" spans="1:10" outlineLevel="1" x14ac:dyDescent="0.25">
      <c r="A58" s="73" t="s">
        <v>8</v>
      </c>
      <c r="B58" s="73" t="s">
        <v>2</v>
      </c>
      <c r="C58" s="74" t="s">
        <v>8</v>
      </c>
      <c r="D58" s="74" t="s">
        <v>65</v>
      </c>
      <c r="E58" s="63">
        <v>22689639.190000001</v>
      </c>
      <c r="F58" s="63">
        <v>22638532.890000001</v>
      </c>
      <c r="G58" s="63">
        <v>22287512.43</v>
      </c>
      <c r="H58" s="63">
        <v>21346889.530000001</v>
      </c>
      <c r="I58" s="63">
        <v>21123996.789999999</v>
      </c>
      <c r="J58" s="63">
        <v>21818758.030000001</v>
      </c>
    </row>
    <row r="59" spans="1:10" outlineLevel="1" x14ac:dyDescent="0.25">
      <c r="A59" s="73" t="s">
        <v>8</v>
      </c>
      <c r="B59" s="73" t="s">
        <v>2</v>
      </c>
      <c r="C59" s="74" t="s">
        <v>8</v>
      </c>
      <c r="D59" s="74" t="s">
        <v>66</v>
      </c>
      <c r="E59" s="63">
        <v>31465838.559999999</v>
      </c>
      <c r="F59" s="63">
        <v>30778904.960000001</v>
      </c>
      <c r="G59" s="63">
        <v>30142477.100000001</v>
      </c>
      <c r="H59" s="63">
        <v>29929092.41</v>
      </c>
      <c r="I59" s="63">
        <v>29444480.390000001</v>
      </c>
      <c r="J59" s="63">
        <v>28393155.550000001</v>
      </c>
    </row>
    <row r="60" spans="1:10" outlineLevel="1" x14ac:dyDescent="0.25">
      <c r="A60" s="73" t="s">
        <v>8</v>
      </c>
      <c r="B60" s="73" t="s">
        <v>2</v>
      </c>
      <c r="C60" s="74" t="s">
        <v>8</v>
      </c>
      <c r="D60" s="74" t="s">
        <v>67</v>
      </c>
      <c r="E60" s="63" t="s">
        <v>306</v>
      </c>
      <c r="F60" s="63" t="s">
        <v>306</v>
      </c>
      <c r="G60" s="63" t="s">
        <v>306</v>
      </c>
      <c r="I60" s="63"/>
      <c r="J60" s="63"/>
    </row>
    <row r="61" spans="1:10" outlineLevel="1" x14ac:dyDescent="0.25">
      <c r="A61" s="73" t="s">
        <v>8</v>
      </c>
      <c r="B61" s="73" t="s">
        <v>2</v>
      </c>
      <c r="C61" s="74" t="s">
        <v>8</v>
      </c>
      <c r="D61" s="74" t="s">
        <v>68</v>
      </c>
      <c r="E61" s="63">
        <v>12743457.74</v>
      </c>
      <c r="F61" s="63">
        <v>12646806.699999999</v>
      </c>
      <c r="G61" s="63">
        <v>12561830.5</v>
      </c>
      <c r="H61" s="63">
        <v>12347176.42</v>
      </c>
      <c r="I61" s="63">
        <v>12346465.1</v>
      </c>
      <c r="J61" s="63">
        <v>12150093</v>
      </c>
    </row>
    <row r="62" spans="1:10" outlineLevel="1" x14ac:dyDescent="0.25">
      <c r="A62" s="73" t="s">
        <v>8</v>
      </c>
      <c r="B62" s="73" t="s">
        <v>2</v>
      </c>
      <c r="C62" s="74" t="s">
        <v>8</v>
      </c>
      <c r="D62" s="74" t="s">
        <v>69</v>
      </c>
      <c r="E62" s="63">
        <v>29410959.699999999</v>
      </c>
      <c r="F62" s="63">
        <v>29233139.890000001</v>
      </c>
      <c r="G62" s="63">
        <v>28713326.609999999</v>
      </c>
      <c r="H62" s="63">
        <v>27621780.170000002</v>
      </c>
      <c r="I62" s="63">
        <v>27157453.850000001</v>
      </c>
      <c r="J62" s="63">
        <v>26831262.98</v>
      </c>
    </row>
    <row r="63" spans="1:10" outlineLevel="1" x14ac:dyDescent="0.25">
      <c r="A63" s="73" t="s">
        <v>8</v>
      </c>
      <c r="B63" s="73" t="s">
        <v>2</v>
      </c>
      <c r="C63" s="74" t="s">
        <v>8</v>
      </c>
      <c r="D63" s="74" t="s">
        <v>70</v>
      </c>
      <c r="E63" s="63">
        <v>27875501.719999999</v>
      </c>
      <c r="F63" s="63">
        <v>27568918.75</v>
      </c>
      <c r="G63" s="63">
        <v>26827070.039999999</v>
      </c>
      <c r="H63" s="63">
        <v>26809804.239999998</v>
      </c>
      <c r="I63" s="63">
        <v>26328747.039999999</v>
      </c>
      <c r="J63" s="63">
        <v>25292135.780000001</v>
      </c>
    </row>
    <row r="64" spans="1:10" outlineLevel="1" x14ac:dyDescent="0.25">
      <c r="A64" s="73" t="s">
        <v>8</v>
      </c>
      <c r="B64" s="73" t="s">
        <v>2</v>
      </c>
      <c r="C64" s="74" t="s">
        <v>8</v>
      </c>
      <c r="D64" s="74" t="s">
        <v>71</v>
      </c>
      <c r="E64" s="63">
        <v>15888456.57</v>
      </c>
      <c r="F64" s="63">
        <v>15945650.039999999</v>
      </c>
      <c r="G64" s="63">
        <v>15953004.210000001</v>
      </c>
      <c r="H64" s="63">
        <v>15641142.35</v>
      </c>
      <c r="I64" s="63">
        <v>15685724.060000001</v>
      </c>
      <c r="J64" s="63">
        <v>15849157.970000001</v>
      </c>
    </row>
    <row r="65" spans="1:10" outlineLevel="1" x14ac:dyDescent="0.25">
      <c r="A65" s="73" t="s">
        <v>8</v>
      </c>
      <c r="B65" s="73" t="s">
        <v>2</v>
      </c>
      <c r="C65" s="74" t="s">
        <v>8</v>
      </c>
      <c r="D65" s="74" t="s">
        <v>72</v>
      </c>
      <c r="E65" s="63">
        <v>23102362.02</v>
      </c>
      <c r="F65" s="63">
        <v>22274733.850000001</v>
      </c>
      <c r="G65" s="63">
        <v>22504168.66</v>
      </c>
      <c r="H65" s="63">
        <v>23696587.670000002</v>
      </c>
      <c r="I65" s="63">
        <v>23726442.109999999</v>
      </c>
      <c r="J65" s="63">
        <v>22391857.579999998</v>
      </c>
    </row>
    <row r="66" spans="1:10" outlineLevel="1" x14ac:dyDescent="0.25">
      <c r="A66" s="73" t="s">
        <v>8</v>
      </c>
      <c r="B66" s="73" t="s">
        <v>2</v>
      </c>
      <c r="C66" s="74" t="s">
        <v>8</v>
      </c>
      <c r="D66" s="74" t="s">
        <v>73</v>
      </c>
      <c r="E66" s="63">
        <v>23662287.829999998</v>
      </c>
      <c r="F66" s="63">
        <v>23053764.879999999</v>
      </c>
      <c r="G66" s="63">
        <v>22938406.649999999</v>
      </c>
      <c r="H66" s="63">
        <v>23011903.969999999</v>
      </c>
      <c r="I66" s="63">
        <v>22745612.27</v>
      </c>
      <c r="J66" s="63">
        <v>22414160.460000001</v>
      </c>
    </row>
    <row r="67" spans="1:10" outlineLevel="1" x14ac:dyDescent="0.25">
      <c r="A67" s="73" t="s">
        <v>8</v>
      </c>
      <c r="B67" s="73" t="s">
        <v>2</v>
      </c>
      <c r="C67" s="74" t="s">
        <v>8</v>
      </c>
      <c r="D67" s="74" t="s">
        <v>74</v>
      </c>
      <c r="E67" s="63">
        <v>26959797.48</v>
      </c>
      <c r="F67" s="63">
        <v>26544983.390000001</v>
      </c>
      <c r="G67" s="63">
        <v>26543603.059999999</v>
      </c>
      <c r="H67" s="63">
        <v>24104318.289999999</v>
      </c>
      <c r="I67" s="63">
        <v>24060046.510000002</v>
      </c>
      <c r="J67" s="63">
        <v>26017928.199999999</v>
      </c>
    </row>
    <row r="68" spans="1:10" outlineLevel="1" x14ac:dyDescent="0.25">
      <c r="A68" s="73" t="s">
        <v>8</v>
      </c>
      <c r="B68" s="73" t="s">
        <v>2</v>
      </c>
      <c r="C68" s="74" t="s">
        <v>8</v>
      </c>
      <c r="D68" s="74" t="s">
        <v>75</v>
      </c>
      <c r="E68" s="63">
        <v>6035202.0499999998</v>
      </c>
      <c r="F68" s="63">
        <v>6033182.2400000002</v>
      </c>
      <c r="G68" s="63">
        <v>6040035.75</v>
      </c>
      <c r="H68" s="63">
        <v>6668863.8200000003</v>
      </c>
      <c r="I68" s="63">
        <v>7320053.3700000001</v>
      </c>
      <c r="J68" s="63">
        <v>6314117.9500000002</v>
      </c>
    </row>
    <row r="69" spans="1:10" outlineLevel="1" x14ac:dyDescent="0.25">
      <c r="A69" s="73" t="s">
        <v>8</v>
      </c>
      <c r="B69" s="73" t="s">
        <v>2</v>
      </c>
      <c r="C69" s="74" t="s">
        <v>8</v>
      </c>
      <c r="D69" s="74" t="s">
        <v>76</v>
      </c>
      <c r="E69" s="63">
        <v>12040686.08</v>
      </c>
      <c r="F69" s="63">
        <v>11673868.359999999</v>
      </c>
      <c r="G69" s="63">
        <v>11544227.310000001</v>
      </c>
      <c r="H69" s="63">
        <v>11591005.77</v>
      </c>
      <c r="I69" s="63">
        <v>11319637.18</v>
      </c>
      <c r="J69" s="63">
        <v>11283814.380000001</v>
      </c>
    </row>
    <row r="70" spans="1:10" outlineLevel="1" x14ac:dyDescent="0.25">
      <c r="A70" s="73" t="s">
        <v>8</v>
      </c>
      <c r="B70" s="73" t="s">
        <v>2</v>
      </c>
      <c r="C70" s="74" t="s">
        <v>8</v>
      </c>
      <c r="D70" s="74" t="s">
        <v>77</v>
      </c>
      <c r="E70" s="63">
        <v>44740212.57</v>
      </c>
      <c r="F70" s="63">
        <v>44397226.310000002</v>
      </c>
      <c r="G70" s="63">
        <v>43688394.100000001</v>
      </c>
      <c r="H70" s="63">
        <v>43477951.880000003</v>
      </c>
      <c r="I70" s="63">
        <v>43853248.960000001</v>
      </c>
      <c r="J70" s="63">
        <v>42916728.07</v>
      </c>
    </row>
    <row r="71" spans="1:10" outlineLevel="1" x14ac:dyDescent="0.25">
      <c r="A71" s="73" t="s">
        <v>8</v>
      </c>
      <c r="B71" s="73" t="s">
        <v>2</v>
      </c>
      <c r="C71" s="74" t="s">
        <v>8</v>
      </c>
      <c r="D71" s="74" t="s">
        <v>78</v>
      </c>
      <c r="E71" s="63">
        <v>40229879.850000001</v>
      </c>
      <c r="F71" s="63">
        <v>39904543.740000002</v>
      </c>
      <c r="G71" s="63">
        <v>39387253.509999998</v>
      </c>
      <c r="H71" s="63">
        <v>37153360.890000001</v>
      </c>
      <c r="I71" s="63">
        <v>36902642.780000001</v>
      </c>
      <c r="J71" s="63">
        <v>38720429.600000001</v>
      </c>
    </row>
    <row r="72" spans="1:10" outlineLevel="1" x14ac:dyDescent="0.25">
      <c r="A72" s="73" t="s">
        <v>8</v>
      </c>
      <c r="B72" s="73" t="s">
        <v>2</v>
      </c>
      <c r="C72" s="74" t="s">
        <v>8</v>
      </c>
      <c r="D72" s="74" t="s">
        <v>79</v>
      </c>
      <c r="E72" s="63" t="s">
        <v>306</v>
      </c>
      <c r="F72" s="63" t="s">
        <v>306</v>
      </c>
      <c r="G72" s="63" t="s">
        <v>306</v>
      </c>
      <c r="I72" s="63"/>
      <c r="J72" s="63"/>
    </row>
    <row r="73" spans="1:10" outlineLevel="1" x14ac:dyDescent="0.25">
      <c r="A73" s="73" t="s">
        <v>8</v>
      </c>
      <c r="B73" s="73" t="s">
        <v>2</v>
      </c>
      <c r="C73" s="74" t="s">
        <v>8</v>
      </c>
      <c r="D73" s="74" t="s">
        <v>80</v>
      </c>
      <c r="E73" s="63">
        <v>48213034</v>
      </c>
      <c r="F73" s="63">
        <v>47826513.890000001</v>
      </c>
      <c r="G73" s="63">
        <v>46994413.950000003</v>
      </c>
      <c r="H73" s="63">
        <v>46999729.859999999</v>
      </c>
      <c r="I73" s="63">
        <v>46191516.380000003</v>
      </c>
      <c r="J73" s="63">
        <v>44715824.259999998</v>
      </c>
    </row>
    <row r="74" spans="1:10" outlineLevel="1" x14ac:dyDescent="0.25">
      <c r="A74" s="73" t="s">
        <v>8</v>
      </c>
      <c r="B74" s="73" t="s">
        <v>2</v>
      </c>
      <c r="C74" s="74" t="s">
        <v>8</v>
      </c>
      <c r="D74" s="74" t="s">
        <v>81</v>
      </c>
      <c r="E74" s="63">
        <v>1754137.77</v>
      </c>
      <c r="F74" s="63">
        <v>1815163.72</v>
      </c>
      <c r="G74" s="63">
        <v>1798902.62</v>
      </c>
      <c r="H74" s="63">
        <v>1499981.61</v>
      </c>
      <c r="I74" s="63">
        <v>1817730.51</v>
      </c>
      <c r="J74" s="63">
        <v>2538597.92</v>
      </c>
    </row>
    <row r="75" spans="1:10" outlineLevel="1" x14ac:dyDescent="0.25">
      <c r="A75" s="73" t="s">
        <v>8</v>
      </c>
      <c r="B75" s="73" t="s">
        <v>2</v>
      </c>
      <c r="C75" s="74" t="s">
        <v>8</v>
      </c>
      <c r="D75" s="74" t="s">
        <v>82</v>
      </c>
      <c r="E75" s="63" t="s">
        <v>306</v>
      </c>
      <c r="F75" s="63" t="s">
        <v>306</v>
      </c>
      <c r="G75" s="63" t="s">
        <v>306</v>
      </c>
      <c r="I75" s="63"/>
      <c r="J75" s="63"/>
    </row>
    <row r="76" spans="1:10" outlineLevel="1" x14ac:dyDescent="0.25">
      <c r="A76" s="73" t="s">
        <v>8</v>
      </c>
      <c r="B76" s="73" t="s">
        <v>2</v>
      </c>
      <c r="C76" s="74" t="s">
        <v>8</v>
      </c>
      <c r="D76" s="74" t="s">
        <v>83</v>
      </c>
      <c r="E76" s="63">
        <v>29362009.77</v>
      </c>
      <c r="F76" s="63">
        <v>29058986.370000001</v>
      </c>
      <c r="G76" s="63">
        <v>28482718.260000002</v>
      </c>
      <c r="H76" s="63">
        <v>28098587.440000001</v>
      </c>
      <c r="I76" s="63">
        <v>27341789.949999999</v>
      </c>
      <c r="J76" s="63">
        <v>26708232.27</v>
      </c>
    </row>
    <row r="77" spans="1:10" outlineLevel="1" x14ac:dyDescent="0.25">
      <c r="A77" s="73" t="s">
        <v>8</v>
      </c>
      <c r="B77" s="73" t="s">
        <v>2</v>
      </c>
      <c r="C77" s="74" t="s">
        <v>8</v>
      </c>
      <c r="D77" s="74" t="s">
        <v>84</v>
      </c>
      <c r="E77" s="63">
        <v>16496769.689999999</v>
      </c>
      <c r="F77" s="63">
        <v>15891476.02</v>
      </c>
      <c r="G77" s="63">
        <v>15722877.83</v>
      </c>
      <c r="H77" s="63">
        <v>15973353.6</v>
      </c>
      <c r="I77" s="63">
        <v>15759959.82</v>
      </c>
      <c r="J77" s="63">
        <v>15517595.6</v>
      </c>
    </row>
    <row r="78" spans="1:10" outlineLevel="1" x14ac:dyDescent="0.25">
      <c r="A78" s="73" t="s">
        <v>8</v>
      </c>
      <c r="B78" s="73" t="s">
        <v>2</v>
      </c>
      <c r="C78" s="74" t="s">
        <v>8</v>
      </c>
      <c r="D78" s="74" t="s">
        <v>85</v>
      </c>
      <c r="E78" s="63">
        <v>17676548.890000001</v>
      </c>
      <c r="F78" s="63">
        <v>17169979.27</v>
      </c>
      <c r="G78" s="63">
        <v>16854870.609999999</v>
      </c>
      <c r="H78" s="63">
        <v>16159320.640000001</v>
      </c>
      <c r="I78" s="63">
        <v>15754380.550000001</v>
      </c>
      <c r="J78" s="63">
        <v>15884406.460000001</v>
      </c>
    </row>
    <row r="79" spans="1:10" outlineLevel="1" x14ac:dyDescent="0.25">
      <c r="A79" s="73" t="s">
        <v>8</v>
      </c>
      <c r="B79" s="73" t="s">
        <v>2</v>
      </c>
      <c r="C79" s="74" t="s">
        <v>8</v>
      </c>
      <c r="D79" s="74" t="s">
        <v>86</v>
      </c>
      <c r="E79" s="63">
        <v>26757881.07</v>
      </c>
      <c r="F79" s="63">
        <v>26291026.690000001</v>
      </c>
      <c r="G79" s="63">
        <v>26140030.870000001</v>
      </c>
      <c r="H79" s="63">
        <v>26107523.190000001</v>
      </c>
      <c r="I79" s="63">
        <v>26078959.289999999</v>
      </c>
      <c r="J79" s="63">
        <v>25418081.370000001</v>
      </c>
    </row>
    <row r="80" spans="1:10" outlineLevel="1" x14ac:dyDescent="0.25">
      <c r="A80" s="73" t="s">
        <v>8</v>
      </c>
      <c r="B80" s="73" t="s">
        <v>2</v>
      </c>
      <c r="C80" s="74" t="s">
        <v>8</v>
      </c>
      <c r="D80" s="74" t="s">
        <v>87</v>
      </c>
      <c r="E80" s="63">
        <v>29809236.75</v>
      </c>
      <c r="F80" s="63">
        <v>29527636.800000001</v>
      </c>
      <c r="G80" s="63">
        <v>29109866.41</v>
      </c>
      <c r="H80" s="63">
        <v>29079716.469999999</v>
      </c>
      <c r="I80" s="63">
        <v>29101703.670000002</v>
      </c>
      <c r="J80" s="63">
        <v>28729537.109999999</v>
      </c>
    </row>
    <row r="81" spans="1:10" outlineLevel="1" x14ac:dyDescent="0.25">
      <c r="A81" s="73" t="s">
        <v>8</v>
      </c>
      <c r="B81" s="73" t="s">
        <v>2</v>
      </c>
      <c r="C81" s="74" t="s">
        <v>8</v>
      </c>
      <c r="D81" s="74" t="s">
        <v>88</v>
      </c>
      <c r="E81" s="63">
        <v>31534220.93</v>
      </c>
      <c r="F81" s="63">
        <v>31056579.079999998</v>
      </c>
      <c r="G81" s="63">
        <v>30485765.52</v>
      </c>
      <c r="H81" s="63">
        <v>30226761.550000001</v>
      </c>
      <c r="I81" s="63">
        <v>29826311.82</v>
      </c>
      <c r="J81" s="63">
        <v>30295836.620000001</v>
      </c>
    </row>
    <row r="82" spans="1:10" outlineLevel="1" x14ac:dyDescent="0.25">
      <c r="A82" s="73" t="s">
        <v>8</v>
      </c>
      <c r="B82" s="73" t="s">
        <v>2</v>
      </c>
      <c r="C82" s="74" t="s">
        <v>8</v>
      </c>
      <c r="D82" s="74" t="s">
        <v>89</v>
      </c>
      <c r="E82" s="63">
        <v>28580644.170000002</v>
      </c>
      <c r="F82" s="63">
        <v>28012715.719999999</v>
      </c>
      <c r="G82" s="63">
        <v>27452843.059999999</v>
      </c>
      <c r="H82" s="63">
        <v>28421291.699999999</v>
      </c>
      <c r="I82" s="63">
        <v>28438171.09</v>
      </c>
      <c r="J82" s="63">
        <v>26903131.170000002</v>
      </c>
    </row>
    <row r="83" spans="1:10" outlineLevel="1" x14ac:dyDescent="0.25">
      <c r="A83" s="73" t="s">
        <v>8</v>
      </c>
      <c r="B83" s="73" t="s">
        <v>2</v>
      </c>
      <c r="C83" s="74" t="s">
        <v>8</v>
      </c>
      <c r="D83" s="74" t="s">
        <v>90</v>
      </c>
      <c r="E83" s="63">
        <v>9753879.9800000004</v>
      </c>
      <c r="F83" s="63">
        <v>9349441.3399999999</v>
      </c>
      <c r="G83" s="63">
        <v>9287295.0700000003</v>
      </c>
      <c r="H83" s="63">
        <v>9278169.2699999996</v>
      </c>
      <c r="I83" s="63">
        <v>9320450.5600000005</v>
      </c>
      <c r="J83" s="63">
        <v>9290160.0199999996</v>
      </c>
    </row>
    <row r="84" spans="1:10" outlineLevel="1" x14ac:dyDescent="0.25">
      <c r="A84" s="73" t="s">
        <v>8</v>
      </c>
      <c r="B84" s="73" t="s">
        <v>2</v>
      </c>
      <c r="C84" s="74" t="s">
        <v>8</v>
      </c>
      <c r="D84" s="74" t="s">
        <v>91</v>
      </c>
      <c r="E84" s="63" t="s">
        <v>306</v>
      </c>
      <c r="F84" s="63" t="s">
        <v>306</v>
      </c>
      <c r="G84" s="63" t="s">
        <v>306</v>
      </c>
      <c r="I84" s="63"/>
      <c r="J84" s="63"/>
    </row>
    <row r="85" spans="1:10" outlineLevel="1" x14ac:dyDescent="0.25">
      <c r="A85" s="73" t="s">
        <v>8</v>
      </c>
      <c r="B85" s="73" t="s">
        <v>2</v>
      </c>
      <c r="C85" s="74" t="s">
        <v>8</v>
      </c>
      <c r="D85" s="74" t="s">
        <v>92</v>
      </c>
      <c r="E85" s="63">
        <v>34799316.700000003</v>
      </c>
      <c r="F85" s="63">
        <v>34683605.509999998</v>
      </c>
      <c r="G85" s="63">
        <v>33904890.229999997</v>
      </c>
      <c r="H85" s="63">
        <v>33126028.280000001</v>
      </c>
      <c r="I85" s="63">
        <v>32934433.190000001</v>
      </c>
      <c r="J85" s="63">
        <v>33323837.59</v>
      </c>
    </row>
    <row r="86" spans="1:10" outlineLevel="1" x14ac:dyDescent="0.25">
      <c r="A86" s="73" t="s">
        <v>8</v>
      </c>
      <c r="B86" s="73" t="s">
        <v>2</v>
      </c>
      <c r="C86" s="74" t="s">
        <v>8</v>
      </c>
      <c r="D86" s="74" t="s">
        <v>93</v>
      </c>
      <c r="E86" s="63">
        <v>26894807.399999999</v>
      </c>
      <c r="F86" s="63">
        <v>26212812.809999999</v>
      </c>
      <c r="G86" s="63">
        <v>25925946.949999999</v>
      </c>
      <c r="H86" s="63">
        <v>26735651.120000001</v>
      </c>
      <c r="I86" s="63">
        <v>26501411.420000002</v>
      </c>
      <c r="J86" s="63">
        <v>25071779.190000001</v>
      </c>
    </row>
    <row r="87" spans="1:10" outlineLevel="1" x14ac:dyDescent="0.25">
      <c r="A87" s="73" t="s">
        <v>8</v>
      </c>
      <c r="B87" s="73" t="s">
        <v>2</v>
      </c>
      <c r="C87" s="74" t="s">
        <v>8</v>
      </c>
      <c r="D87" s="74" t="s">
        <v>94</v>
      </c>
      <c r="E87" s="63">
        <v>37593945.460000001</v>
      </c>
      <c r="F87" s="63">
        <v>36960122.149999999</v>
      </c>
      <c r="G87" s="63">
        <v>36730214.07</v>
      </c>
      <c r="H87" s="63">
        <v>35648948.090000004</v>
      </c>
      <c r="I87" s="63">
        <v>35407070.299999997</v>
      </c>
      <c r="J87" s="63">
        <v>36519287.740000002</v>
      </c>
    </row>
    <row r="88" spans="1:10" outlineLevel="1" x14ac:dyDescent="0.25">
      <c r="A88" s="73" t="s">
        <v>8</v>
      </c>
      <c r="B88" s="73" t="s">
        <v>2</v>
      </c>
      <c r="C88" s="74" t="s">
        <v>8</v>
      </c>
      <c r="D88" s="74" t="s">
        <v>95</v>
      </c>
      <c r="E88" s="63">
        <v>44052558.789999999</v>
      </c>
      <c r="F88" s="63">
        <v>42812356.799999997</v>
      </c>
      <c r="G88" s="63">
        <v>42344882.659999996</v>
      </c>
      <c r="H88" s="63">
        <v>41092836.560000002</v>
      </c>
      <c r="I88" s="63">
        <v>40727512.109999999</v>
      </c>
      <c r="J88" s="63">
        <v>40366306.670000002</v>
      </c>
    </row>
    <row r="89" spans="1:10" outlineLevel="1" x14ac:dyDescent="0.25">
      <c r="A89" s="73" t="s">
        <v>8</v>
      </c>
      <c r="B89" s="73" t="s">
        <v>2</v>
      </c>
      <c r="C89" s="74" t="s">
        <v>8</v>
      </c>
      <c r="D89" s="74" t="s">
        <v>96</v>
      </c>
      <c r="E89" s="63">
        <v>33278984.190000001</v>
      </c>
      <c r="F89" s="63">
        <v>33058449.170000002</v>
      </c>
      <c r="G89" s="63">
        <v>32456750.539999999</v>
      </c>
      <c r="H89" s="63">
        <v>32392503.52</v>
      </c>
      <c r="I89" s="63">
        <v>31984540.82</v>
      </c>
      <c r="J89" s="63">
        <v>31378530.690000001</v>
      </c>
    </row>
    <row r="90" spans="1:10" outlineLevel="1" x14ac:dyDescent="0.25">
      <c r="A90" s="73" t="s">
        <v>8</v>
      </c>
      <c r="B90" s="73" t="s">
        <v>2</v>
      </c>
      <c r="C90" s="74" t="s">
        <v>8</v>
      </c>
      <c r="D90" s="74" t="s">
        <v>97</v>
      </c>
      <c r="E90" s="63">
        <v>23989704.710000001</v>
      </c>
      <c r="F90" s="63">
        <v>23957874.34</v>
      </c>
      <c r="G90" s="63">
        <v>23080577.859999999</v>
      </c>
      <c r="H90" s="63">
        <v>23007183.699999999</v>
      </c>
      <c r="I90" s="63">
        <v>22670023.620000001</v>
      </c>
      <c r="J90" s="63">
        <v>22103979.940000001</v>
      </c>
    </row>
    <row r="91" spans="1:10" outlineLevel="1" x14ac:dyDescent="0.25">
      <c r="A91" s="73" t="s">
        <v>8</v>
      </c>
      <c r="B91" s="73" t="s">
        <v>2</v>
      </c>
      <c r="C91" s="74" t="s">
        <v>8</v>
      </c>
      <c r="D91" s="74" t="s">
        <v>98</v>
      </c>
      <c r="E91" s="63">
        <v>8860085.5099999998</v>
      </c>
      <c r="F91" s="63">
        <v>8801444.5700000003</v>
      </c>
      <c r="G91" s="63">
        <v>8817990.0700000003</v>
      </c>
      <c r="H91" s="63">
        <v>8168722.6900000004</v>
      </c>
      <c r="I91" s="63">
        <v>8096555.9500000002</v>
      </c>
      <c r="J91" s="63">
        <v>8646640.5700000003</v>
      </c>
    </row>
    <row r="92" spans="1:10" outlineLevel="1" x14ac:dyDescent="0.25">
      <c r="A92" s="73" t="s">
        <v>8</v>
      </c>
      <c r="B92" s="73" t="s">
        <v>2</v>
      </c>
      <c r="C92" s="74" t="s">
        <v>8</v>
      </c>
      <c r="D92" s="74" t="s">
        <v>99</v>
      </c>
      <c r="E92" s="63" t="s">
        <v>306</v>
      </c>
      <c r="F92" s="63" t="s">
        <v>306</v>
      </c>
      <c r="G92" s="63" t="s">
        <v>306</v>
      </c>
      <c r="I92" s="63"/>
      <c r="J92" s="63"/>
    </row>
    <row r="93" spans="1:10" outlineLevel="1" x14ac:dyDescent="0.25">
      <c r="A93" s="73" t="s">
        <v>8</v>
      </c>
      <c r="B93" s="73" t="s">
        <v>2</v>
      </c>
      <c r="C93" s="74" t="s">
        <v>8</v>
      </c>
      <c r="D93" s="74" t="s">
        <v>100</v>
      </c>
      <c r="E93" s="63">
        <v>21449231.890000001</v>
      </c>
      <c r="F93" s="63">
        <v>21203555.93</v>
      </c>
      <c r="G93" s="63">
        <v>21050654.809999999</v>
      </c>
      <c r="H93" s="63">
        <v>20636875.890000001</v>
      </c>
      <c r="I93" s="63">
        <v>20765484.739999998</v>
      </c>
      <c r="J93" s="63">
        <v>21011913.989999998</v>
      </c>
    </row>
    <row r="94" spans="1:10" outlineLevel="1" x14ac:dyDescent="0.25">
      <c r="A94" s="73" t="s">
        <v>8</v>
      </c>
      <c r="B94" s="73" t="s">
        <v>2</v>
      </c>
      <c r="C94" s="74" t="s">
        <v>8</v>
      </c>
      <c r="D94" s="74" t="s">
        <v>101</v>
      </c>
      <c r="E94" s="63">
        <v>27136774.289999999</v>
      </c>
      <c r="F94" s="63">
        <v>26900091.940000001</v>
      </c>
      <c r="G94" s="63">
        <v>26812453.399999999</v>
      </c>
      <c r="H94" s="63">
        <v>27901160.989999998</v>
      </c>
      <c r="I94" s="63">
        <v>27344858.449999999</v>
      </c>
      <c r="J94" s="63">
        <v>25951525.010000002</v>
      </c>
    </row>
    <row r="95" spans="1:10" outlineLevel="1" x14ac:dyDescent="0.25">
      <c r="A95" s="73" t="s">
        <v>8</v>
      </c>
      <c r="B95" s="73" t="s">
        <v>2</v>
      </c>
      <c r="C95" s="74" t="s">
        <v>8</v>
      </c>
      <c r="D95" s="74" t="s">
        <v>102</v>
      </c>
      <c r="E95" s="63">
        <v>40000322.670000002</v>
      </c>
      <c r="F95" s="63">
        <v>39851726.5</v>
      </c>
      <c r="G95" s="63">
        <v>39722657.359999999</v>
      </c>
      <c r="H95" s="63">
        <v>39213531.630000003</v>
      </c>
      <c r="I95" s="63">
        <v>39342142.590000004</v>
      </c>
      <c r="J95" s="63">
        <v>39220911.520000003</v>
      </c>
    </row>
    <row r="96" spans="1:10" outlineLevel="1" x14ac:dyDescent="0.25">
      <c r="A96" s="73" t="s">
        <v>8</v>
      </c>
      <c r="B96" s="73" t="s">
        <v>2</v>
      </c>
      <c r="C96" s="74" t="s">
        <v>8</v>
      </c>
      <c r="D96" s="74" t="s">
        <v>103</v>
      </c>
      <c r="E96" s="63">
        <v>26003671.309999999</v>
      </c>
      <c r="F96" s="63">
        <v>25768277.280000001</v>
      </c>
      <c r="G96" s="63">
        <v>25708466.280000001</v>
      </c>
      <c r="H96" s="63">
        <v>25360399.640000001</v>
      </c>
      <c r="I96" s="63">
        <v>24926314.43</v>
      </c>
      <c r="J96" s="63">
        <v>23888598.780000001</v>
      </c>
    </row>
    <row r="97" spans="1:10" outlineLevel="1" x14ac:dyDescent="0.25">
      <c r="A97" s="73" t="s">
        <v>8</v>
      </c>
      <c r="B97" s="73" t="s">
        <v>2</v>
      </c>
      <c r="C97" s="74" t="s">
        <v>8</v>
      </c>
      <c r="D97" s="74" t="s">
        <v>104</v>
      </c>
      <c r="E97" s="63">
        <v>20048944.780000001</v>
      </c>
      <c r="F97" s="63">
        <v>19888828.199999999</v>
      </c>
      <c r="G97" s="63">
        <v>20133893.760000002</v>
      </c>
      <c r="H97" s="63">
        <v>21167657.120000001</v>
      </c>
      <c r="I97" s="63">
        <v>21092666.629999999</v>
      </c>
      <c r="J97" s="63">
        <v>19731107.949999999</v>
      </c>
    </row>
    <row r="98" spans="1:10" outlineLevel="1" x14ac:dyDescent="0.25">
      <c r="A98" s="73" t="s">
        <v>8</v>
      </c>
      <c r="B98" s="73" t="s">
        <v>2</v>
      </c>
      <c r="C98" s="74" t="s">
        <v>8</v>
      </c>
      <c r="D98" s="74" t="s">
        <v>105</v>
      </c>
      <c r="E98" s="63">
        <v>33718960.57</v>
      </c>
      <c r="F98" s="63">
        <v>33292359.850000001</v>
      </c>
      <c r="G98" s="63">
        <v>32642467.18</v>
      </c>
      <c r="H98" s="63">
        <v>32530042.77</v>
      </c>
      <c r="I98" s="63">
        <v>31921073.27</v>
      </c>
      <c r="J98" s="63">
        <v>31744496.07</v>
      </c>
    </row>
    <row r="99" spans="1:10" outlineLevel="1" x14ac:dyDescent="0.25">
      <c r="A99" s="73" t="s">
        <v>8</v>
      </c>
      <c r="B99" s="73" t="s">
        <v>2</v>
      </c>
      <c r="C99" s="74" t="s">
        <v>8</v>
      </c>
      <c r="D99" s="74" t="s">
        <v>106</v>
      </c>
      <c r="E99" s="63">
        <v>47269009.32</v>
      </c>
      <c r="F99" s="63">
        <v>46446404.509999998</v>
      </c>
      <c r="G99" s="63">
        <v>46280831.210000001</v>
      </c>
      <c r="H99" s="63">
        <v>44912823.409999996</v>
      </c>
      <c r="I99" s="63">
        <v>43696736.409999996</v>
      </c>
      <c r="J99" s="63">
        <v>43415537.259999998</v>
      </c>
    </row>
    <row r="100" spans="1:10" outlineLevel="1" x14ac:dyDescent="0.25">
      <c r="A100" s="73" t="s">
        <v>8</v>
      </c>
      <c r="B100" s="73" t="s">
        <v>2</v>
      </c>
      <c r="C100" s="74" t="s">
        <v>8</v>
      </c>
      <c r="D100" s="74" t="s">
        <v>107</v>
      </c>
      <c r="E100" s="63">
        <v>47447463.049999997</v>
      </c>
      <c r="F100" s="63">
        <v>47019960.789999999</v>
      </c>
      <c r="G100" s="63">
        <v>46209980.579999998</v>
      </c>
      <c r="H100" s="63">
        <v>45722864.090000004</v>
      </c>
      <c r="I100" s="63">
        <v>45628525.869999997</v>
      </c>
      <c r="J100" s="63">
        <v>44456901.780000001</v>
      </c>
    </row>
    <row r="101" spans="1:10" outlineLevel="1" x14ac:dyDescent="0.25">
      <c r="A101" s="73" t="s">
        <v>8</v>
      </c>
      <c r="B101" s="73" t="s">
        <v>2</v>
      </c>
      <c r="C101" s="74" t="s">
        <v>8</v>
      </c>
      <c r="D101" s="74" t="s">
        <v>108</v>
      </c>
      <c r="E101" s="63" t="s">
        <v>306</v>
      </c>
      <c r="F101" s="63" t="s">
        <v>306</v>
      </c>
      <c r="G101" s="63" t="s">
        <v>306</v>
      </c>
      <c r="I101" s="63"/>
      <c r="J101" s="63"/>
    </row>
    <row r="102" spans="1:10" outlineLevel="1" x14ac:dyDescent="0.25">
      <c r="A102" s="73" t="s">
        <v>8</v>
      </c>
      <c r="B102" s="73" t="s">
        <v>2</v>
      </c>
      <c r="C102" s="74" t="s">
        <v>8</v>
      </c>
      <c r="D102" s="74" t="s">
        <v>109</v>
      </c>
      <c r="E102" s="63">
        <v>48849761.619999997</v>
      </c>
      <c r="F102" s="63">
        <v>48663016.829999998</v>
      </c>
      <c r="G102" s="63">
        <v>47955933.75</v>
      </c>
      <c r="H102" s="63">
        <v>45784348.140000001</v>
      </c>
      <c r="I102" s="63">
        <v>45775856.460000001</v>
      </c>
      <c r="J102" s="63">
        <v>46476519.359999999</v>
      </c>
    </row>
    <row r="103" spans="1:10" outlineLevel="1" x14ac:dyDescent="0.25">
      <c r="A103" s="73" t="s">
        <v>8</v>
      </c>
      <c r="B103" s="73" t="s">
        <v>2</v>
      </c>
      <c r="C103" s="74" t="s">
        <v>8</v>
      </c>
      <c r="D103" s="74" t="s">
        <v>110</v>
      </c>
      <c r="E103" s="63">
        <v>13142379.279999999</v>
      </c>
      <c r="F103" s="63">
        <v>12952900.890000001</v>
      </c>
      <c r="G103" s="63">
        <v>12844035.76</v>
      </c>
      <c r="H103" s="63">
        <v>12991186.48</v>
      </c>
      <c r="I103" s="63">
        <v>12736877.59</v>
      </c>
      <c r="J103" s="63">
        <v>12068829.18</v>
      </c>
    </row>
    <row r="104" spans="1:10" outlineLevel="1" x14ac:dyDescent="0.25">
      <c r="A104" s="73" t="s">
        <v>8</v>
      </c>
      <c r="B104" s="73" t="s">
        <v>2</v>
      </c>
      <c r="C104" s="74" t="s">
        <v>8</v>
      </c>
      <c r="D104" s="74" t="s">
        <v>111</v>
      </c>
      <c r="E104" s="63" t="s">
        <v>306</v>
      </c>
      <c r="F104" s="63" t="s">
        <v>306</v>
      </c>
      <c r="G104" s="63" t="s">
        <v>306</v>
      </c>
      <c r="I104" s="63"/>
      <c r="J104" s="63"/>
    </row>
    <row r="105" spans="1:10" outlineLevel="1" x14ac:dyDescent="0.25">
      <c r="A105" s="73" t="s">
        <v>8</v>
      </c>
      <c r="B105" s="73" t="s">
        <v>2</v>
      </c>
      <c r="C105" s="74" t="s">
        <v>8</v>
      </c>
      <c r="D105" s="74" t="s">
        <v>112</v>
      </c>
      <c r="E105" s="63">
        <v>29480222.469999999</v>
      </c>
      <c r="F105" s="63">
        <v>28880095.609999999</v>
      </c>
      <c r="G105" s="63">
        <v>28181163.260000002</v>
      </c>
      <c r="H105" s="63">
        <v>29491778.620000001</v>
      </c>
      <c r="I105" s="63">
        <v>28692111.920000002</v>
      </c>
      <c r="J105" s="63">
        <v>27121031.899999999</v>
      </c>
    </row>
    <row r="106" spans="1:10" outlineLevel="1" x14ac:dyDescent="0.25">
      <c r="A106" s="73" t="s">
        <v>8</v>
      </c>
      <c r="B106" s="73" t="s">
        <v>2</v>
      </c>
      <c r="C106" s="74" t="s">
        <v>8</v>
      </c>
      <c r="D106" s="74" t="s">
        <v>113</v>
      </c>
      <c r="E106" s="63">
        <v>47661755.159999996</v>
      </c>
      <c r="F106" s="63">
        <v>47099043.729999997</v>
      </c>
      <c r="G106" s="63">
        <v>45970700.090000004</v>
      </c>
      <c r="H106" s="63">
        <v>47668377.609999999</v>
      </c>
      <c r="I106" s="63">
        <v>47345926.759999998</v>
      </c>
      <c r="J106" s="63">
        <v>44079642.049999997</v>
      </c>
    </row>
    <row r="107" spans="1:10" outlineLevel="1" x14ac:dyDescent="0.25">
      <c r="A107" s="73" t="s">
        <v>8</v>
      </c>
      <c r="B107" s="73" t="s">
        <v>2</v>
      </c>
      <c r="C107" s="74" t="s">
        <v>8</v>
      </c>
      <c r="D107" s="74" t="s">
        <v>114</v>
      </c>
      <c r="E107" s="63">
        <v>35393310.710000001</v>
      </c>
      <c r="F107" s="63">
        <v>34445692.369999997</v>
      </c>
      <c r="G107" s="63">
        <v>33972411.5</v>
      </c>
      <c r="H107" s="63">
        <v>31195828.629999999</v>
      </c>
      <c r="I107" s="63">
        <v>30910448.600000001</v>
      </c>
      <c r="J107" s="63">
        <v>32992707.809999999</v>
      </c>
    </row>
    <row r="108" spans="1:10" outlineLevel="1" x14ac:dyDescent="0.25">
      <c r="A108" s="73" t="s">
        <v>8</v>
      </c>
      <c r="B108" s="73" t="s">
        <v>2</v>
      </c>
      <c r="C108" s="74" t="s">
        <v>8</v>
      </c>
      <c r="D108" s="74" t="s">
        <v>115</v>
      </c>
      <c r="E108" s="63">
        <v>22458493.73</v>
      </c>
      <c r="F108" s="63">
        <v>21753906.77</v>
      </c>
      <c r="G108" s="63">
        <v>21508350.170000002</v>
      </c>
      <c r="H108" s="63">
        <v>20376375.050000001</v>
      </c>
      <c r="I108" s="63">
        <v>20269542.48</v>
      </c>
      <c r="J108" s="63">
        <v>20270069.559999999</v>
      </c>
    </row>
    <row r="109" spans="1:10" outlineLevel="1" x14ac:dyDescent="0.25">
      <c r="A109" s="73" t="s">
        <v>8</v>
      </c>
      <c r="B109" s="73" t="s">
        <v>2</v>
      </c>
      <c r="C109" s="74" t="s">
        <v>8</v>
      </c>
      <c r="D109" s="74" t="s">
        <v>116</v>
      </c>
      <c r="E109" s="63" t="s">
        <v>306</v>
      </c>
      <c r="F109" s="63" t="s">
        <v>306</v>
      </c>
      <c r="G109" s="63" t="s">
        <v>306</v>
      </c>
      <c r="I109" s="63"/>
      <c r="J109" s="63"/>
    </row>
    <row r="110" spans="1:10" outlineLevel="1" x14ac:dyDescent="0.25">
      <c r="A110" s="73" t="s">
        <v>8</v>
      </c>
      <c r="B110" s="73" t="s">
        <v>2</v>
      </c>
      <c r="C110" s="74" t="s">
        <v>8</v>
      </c>
      <c r="D110" s="74" t="s">
        <v>117</v>
      </c>
      <c r="E110" s="63">
        <v>43894388.530000001</v>
      </c>
      <c r="F110" s="63">
        <v>43664356.710000001</v>
      </c>
      <c r="G110" s="63">
        <v>42934147.079999998</v>
      </c>
      <c r="H110" s="63">
        <v>42127058.590000004</v>
      </c>
      <c r="I110" s="63">
        <v>41942273.479999997</v>
      </c>
      <c r="J110" s="63">
        <v>41925281.149999999</v>
      </c>
    </row>
    <row r="111" spans="1:10" outlineLevel="1" x14ac:dyDescent="0.25">
      <c r="A111" s="73" t="s">
        <v>8</v>
      </c>
      <c r="B111" s="73" t="s">
        <v>2</v>
      </c>
      <c r="C111" s="74" t="s">
        <v>8</v>
      </c>
      <c r="D111" s="74" t="s">
        <v>118</v>
      </c>
      <c r="E111" s="63">
        <v>19063136.280000001</v>
      </c>
      <c r="F111" s="63">
        <v>19034422.25</v>
      </c>
      <c r="G111" s="63">
        <v>18607249.829999998</v>
      </c>
      <c r="H111" s="63">
        <v>18152277.699999999</v>
      </c>
      <c r="I111" s="63">
        <v>17916807.789999999</v>
      </c>
      <c r="J111" s="63">
        <v>17636932.27</v>
      </c>
    </row>
    <row r="112" spans="1:10" outlineLevel="1" x14ac:dyDescent="0.25">
      <c r="A112" s="73" t="s">
        <v>8</v>
      </c>
      <c r="B112" s="73" t="s">
        <v>2</v>
      </c>
      <c r="C112" s="74" t="s">
        <v>8</v>
      </c>
      <c r="D112" s="74" t="s">
        <v>119</v>
      </c>
      <c r="E112" s="63">
        <v>25125275.809999999</v>
      </c>
      <c r="F112" s="63">
        <v>25441179.41</v>
      </c>
      <c r="G112" s="63">
        <v>24854821.98</v>
      </c>
      <c r="H112" s="63">
        <v>25254145.100000001</v>
      </c>
      <c r="I112" s="63">
        <v>25030138.969999999</v>
      </c>
      <c r="J112" s="63">
        <v>25507166.309999999</v>
      </c>
    </row>
    <row r="113" spans="1:10" outlineLevel="1" x14ac:dyDescent="0.25">
      <c r="A113" s="73" t="s">
        <v>8</v>
      </c>
      <c r="B113" s="73" t="s">
        <v>2</v>
      </c>
      <c r="C113" s="74" t="s">
        <v>8</v>
      </c>
      <c r="D113" s="74" t="s">
        <v>120</v>
      </c>
      <c r="E113" s="63">
        <v>22074224.170000002</v>
      </c>
      <c r="F113" s="63">
        <v>21203682.530000001</v>
      </c>
      <c r="G113" s="63">
        <v>21251543.609999999</v>
      </c>
      <c r="H113" s="63">
        <v>23320788.609999999</v>
      </c>
      <c r="I113" s="63">
        <v>23912480.68</v>
      </c>
      <c r="J113" s="63">
        <v>21189521.48</v>
      </c>
    </row>
    <row r="114" spans="1:10" outlineLevel="1" x14ac:dyDescent="0.25">
      <c r="A114" s="73" t="s">
        <v>8</v>
      </c>
      <c r="B114" s="73" t="s">
        <v>2</v>
      </c>
      <c r="C114" s="74" t="s">
        <v>8</v>
      </c>
      <c r="D114" s="74" t="s">
        <v>121</v>
      </c>
      <c r="E114" s="63" t="s">
        <v>306</v>
      </c>
      <c r="F114" s="63" t="s">
        <v>306</v>
      </c>
      <c r="G114" s="63" t="s">
        <v>306</v>
      </c>
      <c r="I114" s="63"/>
      <c r="J114" s="63"/>
    </row>
    <row r="115" spans="1:10" outlineLevel="1" x14ac:dyDescent="0.25">
      <c r="A115" s="73" t="s">
        <v>8</v>
      </c>
      <c r="B115" s="73" t="s">
        <v>2</v>
      </c>
      <c r="C115" s="74" t="s">
        <v>8</v>
      </c>
      <c r="D115" s="74" t="s">
        <v>122</v>
      </c>
      <c r="E115" s="63">
        <v>16926771.66</v>
      </c>
      <c r="F115" s="63">
        <v>16819925.100000001</v>
      </c>
      <c r="G115" s="63">
        <v>16459884.369999999</v>
      </c>
      <c r="H115" s="63">
        <v>16280967.23</v>
      </c>
      <c r="I115" s="63">
        <v>16121085.390000001</v>
      </c>
      <c r="J115" s="63">
        <v>15713942.75</v>
      </c>
    </row>
    <row r="116" spans="1:10" outlineLevel="1" x14ac:dyDescent="0.25">
      <c r="A116" s="73" t="s">
        <v>8</v>
      </c>
      <c r="B116" s="73" t="s">
        <v>2</v>
      </c>
      <c r="C116" s="74" t="s">
        <v>8</v>
      </c>
      <c r="D116" s="74" t="s">
        <v>123</v>
      </c>
      <c r="E116" s="63">
        <v>35660869</v>
      </c>
      <c r="F116" s="63">
        <v>34667747.950000003</v>
      </c>
      <c r="G116" s="63">
        <v>34358300.630000003</v>
      </c>
      <c r="H116" s="63">
        <v>34404938.670000002</v>
      </c>
      <c r="I116" s="63">
        <v>33531828.399999999</v>
      </c>
      <c r="J116" s="63">
        <v>32561658.620000001</v>
      </c>
    </row>
    <row r="117" spans="1:10" outlineLevel="1" x14ac:dyDescent="0.25">
      <c r="A117" s="73" t="s">
        <v>8</v>
      </c>
      <c r="B117" s="73" t="s">
        <v>2</v>
      </c>
      <c r="C117" s="74" t="s">
        <v>8</v>
      </c>
      <c r="D117" s="74" t="s">
        <v>124</v>
      </c>
      <c r="E117" s="63">
        <v>17742265</v>
      </c>
      <c r="F117" s="63">
        <v>17457280.27</v>
      </c>
      <c r="G117" s="63">
        <v>17330064.16</v>
      </c>
      <c r="H117" s="63">
        <v>16865267.510000002</v>
      </c>
      <c r="I117" s="63">
        <v>16852347.73</v>
      </c>
      <c r="J117" s="63">
        <v>16519051</v>
      </c>
    </row>
    <row r="118" spans="1:10" outlineLevel="1" x14ac:dyDescent="0.25">
      <c r="A118" s="73" t="s">
        <v>8</v>
      </c>
      <c r="B118" s="73" t="s">
        <v>2</v>
      </c>
      <c r="C118" s="74" t="s">
        <v>8</v>
      </c>
      <c r="D118" s="74" t="s">
        <v>125</v>
      </c>
      <c r="E118" s="63" t="s">
        <v>306</v>
      </c>
      <c r="F118" s="63" t="s">
        <v>306</v>
      </c>
      <c r="G118" s="63" t="s">
        <v>306</v>
      </c>
      <c r="I118" s="63"/>
      <c r="J118" s="63"/>
    </row>
    <row r="119" spans="1:10" outlineLevel="1" x14ac:dyDescent="0.25">
      <c r="A119" s="73" t="s">
        <v>8</v>
      </c>
      <c r="B119" s="73" t="s">
        <v>2</v>
      </c>
      <c r="C119" s="74" t="s">
        <v>8</v>
      </c>
      <c r="D119" s="74" t="s">
        <v>126</v>
      </c>
      <c r="E119" s="63">
        <v>25412363.449999999</v>
      </c>
      <c r="F119" s="63">
        <v>24731817.800000001</v>
      </c>
      <c r="G119" s="63">
        <v>24208797.34</v>
      </c>
      <c r="H119" s="63">
        <v>22375350.48</v>
      </c>
      <c r="I119" s="63">
        <v>22177941.559999999</v>
      </c>
      <c r="J119" s="63">
        <v>22617098.690000001</v>
      </c>
    </row>
    <row r="120" spans="1:10" outlineLevel="1" x14ac:dyDescent="0.25">
      <c r="A120" s="73" t="s">
        <v>8</v>
      </c>
      <c r="B120" s="73" t="s">
        <v>2</v>
      </c>
      <c r="C120" s="74" t="s">
        <v>8</v>
      </c>
      <c r="D120" s="74" t="s">
        <v>127</v>
      </c>
      <c r="E120" s="63">
        <v>29113060.02</v>
      </c>
      <c r="F120" s="63">
        <v>28407043.43</v>
      </c>
      <c r="G120" s="63">
        <v>28113987.530000001</v>
      </c>
      <c r="H120" s="63">
        <v>28801520.620000001</v>
      </c>
      <c r="I120" s="63">
        <v>28598476.41</v>
      </c>
      <c r="J120" s="63">
        <v>27069219.25</v>
      </c>
    </row>
    <row r="121" spans="1:10" outlineLevel="1" x14ac:dyDescent="0.25">
      <c r="A121" s="73" t="s">
        <v>8</v>
      </c>
      <c r="B121" s="73" t="s">
        <v>2</v>
      </c>
      <c r="C121" s="74" t="s">
        <v>8</v>
      </c>
      <c r="D121" s="74" t="s">
        <v>128</v>
      </c>
      <c r="E121" s="63">
        <v>20068798.390000001</v>
      </c>
      <c r="F121" s="63">
        <v>19573356.23</v>
      </c>
      <c r="G121" s="63">
        <v>19406912.489999998</v>
      </c>
      <c r="H121" s="63">
        <v>19106556.129999999</v>
      </c>
      <c r="I121" s="63">
        <v>18520064.93</v>
      </c>
      <c r="J121" s="63">
        <v>17967117.030000001</v>
      </c>
    </row>
    <row r="122" spans="1:10" outlineLevel="1" x14ac:dyDescent="0.25">
      <c r="A122" s="73" t="s">
        <v>8</v>
      </c>
      <c r="B122" s="73" t="s">
        <v>2</v>
      </c>
      <c r="C122" s="74" t="s">
        <v>8</v>
      </c>
      <c r="D122" s="74" t="s">
        <v>129</v>
      </c>
      <c r="E122" s="63">
        <v>29286334.370000001</v>
      </c>
      <c r="F122" s="63">
        <v>28883014.59</v>
      </c>
      <c r="G122" s="63">
        <v>28129292.149999999</v>
      </c>
      <c r="H122" s="63">
        <v>27356260.960000001</v>
      </c>
      <c r="I122" s="63">
        <v>26763579.280000001</v>
      </c>
      <c r="J122" s="63">
        <v>26055241.120000001</v>
      </c>
    </row>
    <row r="123" spans="1:10" outlineLevel="1" x14ac:dyDescent="0.25">
      <c r="A123" s="73" t="s">
        <v>8</v>
      </c>
      <c r="B123" s="73" t="s">
        <v>2</v>
      </c>
      <c r="C123" s="74" t="s">
        <v>8</v>
      </c>
      <c r="D123" s="74" t="s">
        <v>130</v>
      </c>
      <c r="E123" s="63" t="s">
        <v>306</v>
      </c>
      <c r="F123" s="63" t="s">
        <v>306</v>
      </c>
      <c r="G123" s="63" t="s">
        <v>306</v>
      </c>
      <c r="I123" s="63"/>
      <c r="J123" s="63"/>
    </row>
    <row r="124" spans="1:10" outlineLevel="1" x14ac:dyDescent="0.25">
      <c r="A124" s="73" t="s">
        <v>8</v>
      </c>
      <c r="B124" s="73" t="s">
        <v>2</v>
      </c>
      <c r="C124" s="74" t="s">
        <v>8</v>
      </c>
      <c r="D124" s="74" t="s">
        <v>131</v>
      </c>
      <c r="E124" s="63">
        <v>24095903.68</v>
      </c>
      <c r="F124" s="63">
        <v>23309366.800000001</v>
      </c>
      <c r="G124" s="63">
        <v>22940142.949999999</v>
      </c>
      <c r="H124" s="63">
        <v>23391191.91</v>
      </c>
      <c r="I124" s="63">
        <v>23536244.559999999</v>
      </c>
      <c r="J124" s="63">
        <v>22223038.989999998</v>
      </c>
    </row>
    <row r="125" spans="1:10" outlineLevel="1" x14ac:dyDescent="0.25">
      <c r="A125" s="73" t="s">
        <v>8</v>
      </c>
      <c r="B125" s="73" t="s">
        <v>2</v>
      </c>
      <c r="C125" s="74" t="s">
        <v>8</v>
      </c>
      <c r="D125" s="74" t="s">
        <v>132</v>
      </c>
      <c r="E125" s="63">
        <v>24491623.050000001</v>
      </c>
      <c r="F125" s="63">
        <v>23889441.780000001</v>
      </c>
      <c r="G125" s="63">
        <v>22998702.260000002</v>
      </c>
      <c r="H125" s="63">
        <v>21885122.02</v>
      </c>
      <c r="I125" s="63">
        <v>21411729.149999999</v>
      </c>
      <c r="J125" s="63">
        <v>22439874.02</v>
      </c>
    </row>
    <row r="126" spans="1:10" outlineLevel="1" x14ac:dyDescent="0.25">
      <c r="A126" s="73" t="s">
        <v>8</v>
      </c>
      <c r="B126" s="73" t="s">
        <v>2</v>
      </c>
      <c r="C126" s="74" t="s">
        <v>8</v>
      </c>
      <c r="D126" s="74" t="s">
        <v>133</v>
      </c>
      <c r="E126" s="63">
        <v>16083189.529999999</v>
      </c>
      <c r="F126" s="63">
        <v>15838609.27</v>
      </c>
      <c r="G126" s="63">
        <v>15563204.060000001</v>
      </c>
      <c r="H126" s="63">
        <v>15711687.970000001</v>
      </c>
      <c r="I126" s="63">
        <v>15423424.210000001</v>
      </c>
      <c r="J126" s="63">
        <v>15409375.92</v>
      </c>
    </row>
    <row r="127" spans="1:10" outlineLevel="1" x14ac:dyDescent="0.25">
      <c r="A127" s="73" t="s">
        <v>8</v>
      </c>
      <c r="B127" s="73" t="s">
        <v>2</v>
      </c>
      <c r="C127" s="74" t="s">
        <v>8</v>
      </c>
      <c r="D127" s="74" t="s">
        <v>134</v>
      </c>
      <c r="E127" s="63">
        <v>10190357.65</v>
      </c>
      <c r="F127" s="63">
        <v>9928760.2100000009</v>
      </c>
      <c r="G127" s="63">
        <v>9783663.9600000009</v>
      </c>
      <c r="H127" s="63">
        <v>9577380.25</v>
      </c>
      <c r="I127" s="63">
        <v>9410791.8100000005</v>
      </c>
      <c r="J127" s="63">
        <v>9520557.3800000008</v>
      </c>
    </row>
    <row r="128" spans="1:10" outlineLevel="1" x14ac:dyDescent="0.25">
      <c r="A128" s="73" t="s">
        <v>8</v>
      </c>
      <c r="B128" s="73" t="s">
        <v>2</v>
      </c>
      <c r="C128" s="74" t="s">
        <v>8</v>
      </c>
      <c r="D128" s="74" t="s">
        <v>135</v>
      </c>
      <c r="E128" s="63" t="s">
        <v>306</v>
      </c>
      <c r="F128" s="63" t="s">
        <v>306</v>
      </c>
      <c r="G128" s="63" t="s">
        <v>306</v>
      </c>
      <c r="I128" s="63"/>
      <c r="J128" s="63"/>
    </row>
    <row r="129" spans="1:10" outlineLevel="1" x14ac:dyDescent="0.25">
      <c r="A129" s="73" t="s">
        <v>8</v>
      </c>
      <c r="B129" s="73" t="s">
        <v>2</v>
      </c>
      <c r="C129" s="74" t="s">
        <v>8</v>
      </c>
      <c r="D129" s="74" t="s">
        <v>136</v>
      </c>
      <c r="E129" s="63">
        <v>8956585.0600000005</v>
      </c>
      <c r="F129" s="63">
        <v>8946725.5199999996</v>
      </c>
      <c r="G129" s="63">
        <v>8798271.4199999999</v>
      </c>
      <c r="H129" s="63">
        <v>8483936.4499999993</v>
      </c>
      <c r="I129" s="63">
        <v>8255598.3899999997</v>
      </c>
      <c r="J129" s="63">
        <v>8183568.3200000003</v>
      </c>
    </row>
    <row r="130" spans="1:10" outlineLevel="1" x14ac:dyDescent="0.25">
      <c r="A130" s="73" t="s">
        <v>8</v>
      </c>
      <c r="B130" s="73" t="s">
        <v>2</v>
      </c>
      <c r="C130" s="74" t="s">
        <v>8</v>
      </c>
      <c r="D130" s="74" t="s">
        <v>137</v>
      </c>
      <c r="E130" s="63">
        <v>14641559.210000001</v>
      </c>
      <c r="F130" s="63">
        <v>14474160.23</v>
      </c>
      <c r="G130" s="63">
        <v>14136286.77</v>
      </c>
      <c r="H130" s="63">
        <v>13656335.890000001</v>
      </c>
      <c r="I130" s="63">
        <v>13520430.23</v>
      </c>
      <c r="J130" s="63">
        <v>13515148.85</v>
      </c>
    </row>
    <row r="131" spans="1:10" outlineLevel="1" x14ac:dyDescent="0.25">
      <c r="A131" s="73" t="s">
        <v>8</v>
      </c>
      <c r="B131" s="73" t="s">
        <v>2</v>
      </c>
      <c r="C131" s="74" t="s">
        <v>8</v>
      </c>
      <c r="D131" s="74" t="s">
        <v>138</v>
      </c>
      <c r="E131" s="63">
        <v>12089862.4</v>
      </c>
      <c r="F131" s="63">
        <v>11622561.52</v>
      </c>
      <c r="G131" s="63">
        <v>11544875.199999999</v>
      </c>
      <c r="H131" s="63">
        <v>12088615.73</v>
      </c>
      <c r="I131" s="63">
        <v>12120867.67</v>
      </c>
      <c r="J131" s="63">
        <v>11654471.789999999</v>
      </c>
    </row>
    <row r="132" spans="1:10" outlineLevel="1" x14ac:dyDescent="0.25">
      <c r="A132" s="73" t="s">
        <v>8</v>
      </c>
      <c r="B132" s="73" t="s">
        <v>2</v>
      </c>
      <c r="C132" s="74" t="s">
        <v>8</v>
      </c>
      <c r="D132" s="74" t="s">
        <v>139</v>
      </c>
      <c r="E132" s="63">
        <v>13125622.810000001</v>
      </c>
      <c r="F132" s="63">
        <v>12759151.26</v>
      </c>
      <c r="G132" s="63">
        <v>12449950.210000001</v>
      </c>
      <c r="H132" s="63">
        <v>12488528.15</v>
      </c>
      <c r="I132" s="63">
        <v>12504963.220000001</v>
      </c>
      <c r="J132" s="63">
        <v>12030705.970000001</v>
      </c>
    </row>
    <row r="133" spans="1:10" outlineLevel="1" x14ac:dyDescent="0.25">
      <c r="A133" s="73" t="s">
        <v>8</v>
      </c>
      <c r="B133" s="73" t="s">
        <v>2</v>
      </c>
      <c r="C133" s="74" t="s">
        <v>8</v>
      </c>
      <c r="D133" s="74" t="s">
        <v>140</v>
      </c>
      <c r="E133" s="63">
        <v>16577623.699999999</v>
      </c>
      <c r="F133" s="63">
        <v>16257490.76</v>
      </c>
      <c r="G133" s="63">
        <v>15901757.960000001</v>
      </c>
      <c r="H133" s="63">
        <v>15574230.24</v>
      </c>
      <c r="I133" s="63">
        <v>15097273.300000001</v>
      </c>
      <c r="J133" s="63">
        <v>15085424.99</v>
      </c>
    </row>
    <row r="134" spans="1:10" outlineLevel="1" x14ac:dyDescent="0.25">
      <c r="A134" s="73" t="s">
        <v>8</v>
      </c>
      <c r="B134" s="73" t="s">
        <v>2</v>
      </c>
      <c r="C134" s="74" t="s">
        <v>8</v>
      </c>
      <c r="D134" s="74" t="s">
        <v>141</v>
      </c>
      <c r="E134" s="63">
        <v>15382820.939999999</v>
      </c>
      <c r="F134" s="63">
        <v>14725969.65</v>
      </c>
      <c r="G134" s="63">
        <v>14298553.109999999</v>
      </c>
      <c r="H134" s="63">
        <v>14010042.210000001</v>
      </c>
      <c r="I134" s="63">
        <v>13990706.74</v>
      </c>
      <c r="J134" s="63">
        <v>13972834.6</v>
      </c>
    </row>
    <row r="135" spans="1:10" outlineLevel="1" x14ac:dyDescent="0.25">
      <c r="A135" s="73" t="s">
        <v>8</v>
      </c>
      <c r="B135" s="73" t="s">
        <v>2</v>
      </c>
      <c r="C135" s="74" t="s">
        <v>8</v>
      </c>
      <c r="D135" s="74" t="s">
        <v>142</v>
      </c>
      <c r="E135" s="63">
        <v>21676518.43</v>
      </c>
      <c r="F135" s="63">
        <v>21555487.120000001</v>
      </c>
      <c r="G135" s="63">
        <v>21217347.02</v>
      </c>
      <c r="H135" s="63">
        <v>21121934.399999999</v>
      </c>
      <c r="I135" s="63">
        <v>20550247.59</v>
      </c>
      <c r="J135" s="63">
        <v>19593323.59</v>
      </c>
    </row>
    <row r="136" spans="1:10" outlineLevel="1" x14ac:dyDescent="0.25">
      <c r="A136" s="73" t="s">
        <v>8</v>
      </c>
      <c r="B136" s="73" t="s">
        <v>2</v>
      </c>
      <c r="C136" s="74" t="s">
        <v>8</v>
      </c>
      <c r="D136" s="74" t="s">
        <v>143</v>
      </c>
      <c r="E136" s="63">
        <v>18956505.859999999</v>
      </c>
      <c r="F136" s="63">
        <v>18890832.600000001</v>
      </c>
      <c r="G136" s="63">
        <v>18502732.199999999</v>
      </c>
      <c r="H136" s="63">
        <v>18275356.039999999</v>
      </c>
      <c r="I136" s="63">
        <v>18055816.690000001</v>
      </c>
      <c r="J136" s="63">
        <v>17515340.920000002</v>
      </c>
    </row>
    <row r="137" spans="1:10" outlineLevel="1" x14ac:dyDescent="0.25">
      <c r="A137" s="73" t="s">
        <v>8</v>
      </c>
      <c r="B137" s="73" t="s">
        <v>2</v>
      </c>
      <c r="C137" s="74" t="s">
        <v>8</v>
      </c>
      <c r="D137" s="74" t="s">
        <v>144</v>
      </c>
      <c r="E137" s="63">
        <v>22085498.75</v>
      </c>
      <c r="F137" s="63">
        <v>21553228.640000001</v>
      </c>
      <c r="G137" s="63">
        <v>20995188.190000001</v>
      </c>
      <c r="H137" s="63">
        <v>21136529.190000001</v>
      </c>
      <c r="I137" s="63">
        <v>20959874.420000002</v>
      </c>
      <c r="J137" s="63">
        <v>20744841.219999999</v>
      </c>
    </row>
    <row r="138" spans="1:10" outlineLevel="1" x14ac:dyDescent="0.25">
      <c r="A138" s="73" t="s">
        <v>8</v>
      </c>
      <c r="B138" s="73" t="s">
        <v>2</v>
      </c>
      <c r="C138" s="74" t="s">
        <v>8</v>
      </c>
      <c r="D138" s="74" t="s">
        <v>145</v>
      </c>
      <c r="E138" s="63">
        <v>22947527.440000001</v>
      </c>
      <c r="F138" s="63">
        <v>22574391.539999999</v>
      </c>
      <c r="G138" s="63">
        <v>22162339.43</v>
      </c>
      <c r="H138" s="63">
        <v>21192847.649999999</v>
      </c>
      <c r="I138" s="63">
        <v>20579448.609999999</v>
      </c>
      <c r="J138" s="63">
        <v>20323637.699999999</v>
      </c>
    </row>
    <row r="139" spans="1:10" outlineLevel="1" x14ac:dyDescent="0.25">
      <c r="A139" s="73" t="s">
        <v>8</v>
      </c>
      <c r="B139" s="73" t="s">
        <v>2</v>
      </c>
      <c r="C139" s="74" t="s">
        <v>8</v>
      </c>
      <c r="D139" s="74" t="s">
        <v>146</v>
      </c>
      <c r="E139" s="63" t="s">
        <v>306</v>
      </c>
      <c r="F139" s="63" t="s">
        <v>306</v>
      </c>
      <c r="G139" s="63" t="s">
        <v>306</v>
      </c>
      <c r="I139" s="63"/>
      <c r="J139" s="63"/>
    </row>
    <row r="140" spans="1:10" outlineLevel="1" x14ac:dyDescent="0.25">
      <c r="A140" s="73" t="s">
        <v>8</v>
      </c>
      <c r="B140" s="73" t="s">
        <v>2</v>
      </c>
      <c r="C140" s="74" t="s">
        <v>8</v>
      </c>
      <c r="D140" s="74" t="s">
        <v>147</v>
      </c>
      <c r="E140" s="63">
        <v>20176640.899999999</v>
      </c>
      <c r="F140" s="63">
        <v>19738509.109999999</v>
      </c>
      <c r="G140" s="63">
        <v>19419865.850000001</v>
      </c>
      <c r="H140" s="63">
        <v>19059545.469999999</v>
      </c>
      <c r="I140" s="63">
        <v>18658175.09</v>
      </c>
      <c r="J140" s="63">
        <v>18958171.309999999</v>
      </c>
    </row>
    <row r="141" spans="1:10" outlineLevel="1" x14ac:dyDescent="0.25">
      <c r="A141" s="73" t="s">
        <v>8</v>
      </c>
      <c r="B141" s="73" t="s">
        <v>2</v>
      </c>
      <c r="C141" s="74" t="s">
        <v>8</v>
      </c>
      <c r="D141" s="74" t="s">
        <v>148</v>
      </c>
      <c r="E141" s="63">
        <v>30293669.920000002</v>
      </c>
      <c r="F141" s="63">
        <v>29295164.539999999</v>
      </c>
      <c r="G141" s="63">
        <v>28705867</v>
      </c>
      <c r="H141" s="63">
        <v>28484802.399999999</v>
      </c>
      <c r="I141" s="63">
        <v>27729140.670000002</v>
      </c>
      <c r="J141" s="63">
        <v>27597303.359999999</v>
      </c>
    </row>
    <row r="142" spans="1:10" outlineLevel="1" x14ac:dyDescent="0.25">
      <c r="A142" s="73" t="s">
        <v>8</v>
      </c>
      <c r="B142" s="73" t="s">
        <v>2</v>
      </c>
      <c r="C142" s="74" t="s">
        <v>8</v>
      </c>
      <c r="D142" s="74" t="s">
        <v>149</v>
      </c>
      <c r="E142" s="63">
        <v>37629475.119999997</v>
      </c>
      <c r="F142" s="63">
        <v>37203077.369999997</v>
      </c>
      <c r="G142" s="63">
        <v>36766538.020000003</v>
      </c>
      <c r="H142" s="63">
        <v>35925406.82</v>
      </c>
      <c r="I142" s="63">
        <v>35862775.840000004</v>
      </c>
      <c r="J142" s="63">
        <v>36057629.630000003</v>
      </c>
    </row>
    <row r="143" spans="1:10" outlineLevel="1" x14ac:dyDescent="0.25">
      <c r="A143" s="73" t="s">
        <v>8</v>
      </c>
      <c r="B143" s="73" t="s">
        <v>2</v>
      </c>
      <c r="C143" s="74" t="s">
        <v>8</v>
      </c>
      <c r="D143" s="74" t="s">
        <v>150</v>
      </c>
      <c r="E143" s="63">
        <v>25574914.300000001</v>
      </c>
      <c r="F143" s="63">
        <v>24816730.989999998</v>
      </c>
      <c r="G143" s="63">
        <v>24139138.91</v>
      </c>
      <c r="H143" s="63">
        <v>23726591.789999999</v>
      </c>
      <c r="I143" s="63">
        <v>23254983.870000001</v>
      </c>
      <c r="J143" s="63">
        <v>22386292.710000001</v>
      </c>
    </row>
    <row r="144" spans="1:10" outlineLevel="1" x14ac:dyDescent="0.25">
      <c r="A144" s="73" t="s">
        <v>8</v>
      </c>
      <c r="B144" s="73" t="s">
        <v>2</v>
      </c>
      <c r="C144" s="74" t="s">
        <v>8</v>
      </c>
      <c r="D144" s="74" t="s">
        <v>151</v>
      </c>
      <c r="E144" s="63">
        <v>11128705.960000001</v>
      </c>
      <c r="F144" s="63">
        <v>10969517.27</v>
      </c>
      <c r="G144" s="63">
        <v>10920102.310000001</v>
      </c>
      <c r="H144" s="63">
        <v>13784938.279999999</v>
      </c>
      <c r="I144" s="63">
        <v>13683796.460000001</v>
      </c>
      <c r="J144" s="63">
        <v>10413907.02</v>
      </c>
    </row>
    <row r="145" spans="1:10" outlineLevel="1" x14ac:dyDescent="0.25">
      <c r="A145" s="73" t="s">
        <v>8</v>
      </c>
      <c r="B145" s="73" t="s">
        <v>2</v>
      </c>
      <c r="C145" s="74" t="s">
        <v>8</v>
      </c>
      <c r="D145" s="74" t="s">
        <v>152</v>
      </c>
      <c r="E145" s="63">
        <v>28097721.789999999</v>
      </c>
      <c r="F145" s="63">
        <v>27003055.800000001</v>
      </c>
      <c r="G145" s="63">
        <v>26619494.809999999</v>
      </c>
      <c r="H145" s="63">
        <v>23921262.199999999</v>
      </c>
      <c r="I145" s="63">
        <v>23874674.75</v>
      </c>
      <c r="J145" s="63">
        <v>26093162.02</v>
      </c>
    </row>
    <row r="146" spans="1:10" outlineLevel="1" x14ac:dyDescent="0.25">
      <c r="A146" s="73" t="s">
        <v>8</v>
      </c>
      <c r="B146" s="73" t="s">
        <v>2</v>
      </c>
      <c r="C146" s="74" t="s">
        <v>8</v>
      </c>
      <c r="D146" s="74" t="s">
        <v>153</v>
      </c>
      <c r="E146" s="63">
        <v>31811491.52</v>
      </c>
      <c r="F146" s="63">
        <v>30845663.809999999</v>
      </c>
      <c r="G146" s="63">
        <v>29919105.120000001</v>
      </c>
      <c r="H146" s="63">
        <v>29392205.34</v>
      </c>
      <c r="I146" s="63">
        <v>29009284.66</v>
      </c>
      <c r="J146" s="63">
        <v>28207410.559999999</v>
      </c>
    </row>
    <row r="147" spans="1:10" outlineLevel="1" x14ac:dyDescent="0.25">
      <c r="A147" s="73" t="s">
        <v>8</v>
      </c>
      <c r="B147" s="73" t="s">
        <v>2</v>
      </c>
      <c r="C147" s="74" t="s">
        <v>8</v>
      </c>
      <c r="D147" s="74" t="s">
        <v>154</v>
      </c>
      <c r="E147" s="63" t="s">
        <v>306</v>
      </c>
      <c r="F147" s="63" t="s">
        <v>306</v>
      </c>
      <c r="G147" s="63" t="s">
        <v>306</v>
      </c>
      <c r="I147" s="63"/>
      <c r="J147" s="63"/>
    </row>
    <row r="148" spans="1:10" outlineLevel="1" x14ac:dyDescent="0.25">
      <c r="A148" s="73" t="s">
        <v>8</v>
      </c>
      <c r="B148" s="73" t="s">
        <v>2</v>
      </c>
      <c r="C148" s="74" t="s">
        <v>8</v>
      </c>
      <c r="D148" s="74" t="s">
        <v>155</v>
      </c>
      <c r="E148" s="63">
        <v>3955657.02</v>
      </c>
      <c r="F148" s="63">
        <v>3859677.52</v>
      </c>
      <c r="G148" s="63">
        <v>3878605.12</v>
      </c>
      <c r="H148" s="63">
        <v>4347699.8600000003</v>
      </c>
      <c r="I148" s="63">
        <v>4267497.4400000004</v>
      </c>
      <c r="J148" s="63">
        <v>3738603.77</v>
      </c>
    </row>
    <row r="149" spans="1:10" outlineLevel="1" x14ac:dyDescent="0.25">
      <c r="A149" s="73" t="s">
        <v>8</v>
      </c>
      <c r="B149" s="73" t="s">
        <v>2</v>
      </c>
      <c r="C149" s="74" t="s">
        <v>8</v>
      </c>
      <c r="D149" s="74" t="s">
        <v>156</v>
      </c>
      <c r="E149" s="63">
        <v>12615850.85</v>
      </c>
      <c r="F149" s="63">
        <v>12516271.949999999</v>
      </c>
      <c r="G149" s="63">
        <v>12139905.91</v>
      </c>
      <c r="H149" s="63">
        <v>11231606.689999999</v>
      </c>
      <c r="I149" s="63">
        <v>10930462</v>
      </c>
      <c r="J149" s="63">
        <v>11066751.15</v>
      </c>
    </row>
    <row r="150" spans="1:10" outlineLevel="1" x14ac:dyDescent="0.25">
      <c r="A150" s="73" t="s">
        <v>8</v>
      </c>
      <c r="B150" s="73" t="s">
        <v>2</v>
      </c>
      <c r="C150" s="74" t="s">
        <v>8</v>
      </c>
      <c r="D150" s="74" t="s">
        <v>157</v>
      </c>
      <c r="E150" s="63">
        <v>47933362.450000003</v>
      </c>
      <c r="F150" s="63">
        <v>46956806.68</v>
      </c>
      <c r="G150" s="63">
        <v>45886793.170000002</v>
      </c>
      <c r="H150" s="63">
        <v>45208122.740000002</v>
      </c>
      <c r="I150" s="63">
        <v>44715750.68</v>
      </c>
      <c r="J150" s="63">
        <v>43710352.619999997</v>
      </c>
    </row>
    <row r="151" spans="1:10" outlineLevel="1" x14ac:dyDescent="0.25">
      <c r="A151" s="73" t="s">
        <v>8</v>
      </c>
      <c r="B151" s="73" t="s">
        <v>2</v>
      </c>
      <c r="C151" s="74" t="s">
        <v>8</v>
      </c>
      <c r="D151" s="74" t="s">
        <v>158</v>
      </c>
      <c r="E151" s="63">
        <v>16818705.329999998</v>
      </c>
      <c r="F151" s="63">
        <v>16420614.470000001</v>
      </c>
      <c r="G151" s="63">
        <v>16274547.5</v>
      </c>
      <c r="H151" s="63">
        <v>15628932.32</v>
      </c>
      <c r="I151" s="63">
        <v>15207636.76</v>
      </c>
      <c r="J151" s="63">
        <v>15297978.640000001</v>
      </c>
    </row>
    <row r="152" spans="1:10" outlineLevel="1" x14ac:dyDescent="0.25">
      <c r="A152" s="73" t="s">
        <v>8</v>
      </c>
      <c r="B152" s="73" t="s">
        <v>2</v>
      </c>
      <c r="C152" s="74" t="s">
        <v>8</v>
      </c>
      <c r="D152" s="74" t="s">
        <v>159</v>
      </c>
      <c r="E152" s="63">
        <v>31741579.219999999</v>
      </c>
      <c r="F152" s="63">
        <v>31219767.09</v>
      </c>
      <c r="G152" s="63">
        <v>30535963.98</v>
      </c>
      <c r="H152" s="63">
        <v>29211126.489999998</v>
      </c>
      <c r="I152" s="63">
        <v>28332801.129999999</v>
      </c>
      <c r="J152" s="63">
        <v>28555150.550000001</v>
      </c>
    </row>
    <row r="153" spans="1:10" outlineLevel="1" x14ac:dyDescent="0.25">
      <c r="A153" s="73" t="s">
        <v>8</v>
      </c>
      <c r="B153" s="73" t="s">
        <v>2</v>
      </c>
      <c r="C153" s="74" t="s">
        <v>8</v>
      </c>
      <c r="D153" s="74" t="s">
        <v>160</v>
      </c>
      <c r="E153" s="63" t="s">
        <v>306</v>
      </c>
      <c r="F153" s="63" t="s">
        <v>306</v>
      </c>
      <c r="G153" s="63" t="s">
        <v>306</v>
      </c>
      <c r="I153" s="63"/>
      <c r="J153" s="63"/>
    </row>
    <row r="154" spans="1:10" outlineLevel="1" x14ac:dyDescent="0.25">
      <c r="A154" s="73" t="s">
        <v>8</v>
      </c>
      <c r="B154" s="73" t="s">
        <v>2</v>
      </c>
      <c r="C154" s="74" t="s">
        <v>8</v>
      </c>
      <c r="D154" s="74" t="s">
        <v>161</v>
      </c>
      <c r="E154" s="63">
        <v>15080828.550000001</v>
      </c>
      <c r="F154" s="63">
        <v>14875577.029999999</v>
      </c>
      <c r="G154" s="63">
        <v>14705171.310000001</v>
      </c>
      <c r="H154" s="63">
        <v>15365187.41</v>
      </c>
      <c r="I154" s="63">
        <v>14797510.85</v>
      </c>
      <c r="J154" s="63">
        <v>13427263.41</v>
      </c>
    </row>
    <row r="155" spans="1:10" outlineLevel="1" x14ac:dyDescent="0.25">
      <c r="A155" s="73" t="s">
        <v>8</v>
      </c>
      <c r="B155" s="73" t="s">
        <v>2</v>
      </c>
      <c r="C155" s="74" t="s">
        <v>8</v>
      </c>
      <c r="D155" s="74" t="s">
        <v>162</v>
      </c>
      <c r="E155" s="63">
        <v>8823661.4100000001</v>
      </c>
      <c r="F155" s="63">
        <v>8710143.1099999994</v>
      </c>
      <c r="G155" s="63">
        <v>8707182.8599999994</v>
      </c>
      <c r="H155" s="63">
        <v>9539464.4900000002</v>
      </c>
      <c r="I155" s="63">
        <v>9598883.2400000002</v>
      </c>
      <c r="J155" s="63">
        <v>8719200.0199999996</v>
      </c>
    </row>
    <row r="156" spans="1:10" outlineLevel="1" x14ac:dyDescent="0.25">
      <c r="A156" s="73" t="s">
        <v>8</v>
      </c>
      <c r="B156" s="73" t="s">
        <v>2</v>
      </c>
      <c r="C156" s="74" t="s">
        <v>8</v>
      </c>
      <c r="D156" s="74" t="s">
        <v>163</v>
      </c>
      <c r="E156" s="63">
        <v>19148502.460000001</v>
      </c>
      <c r="F156" s="63">
        <v>18395436.789999999</v>
      </c>
      <c r="G156" s="63">
        <v>18465819.32</v>
      </c>
      <c r="H156" s="63">
        <v>18643484.359999999</v>
      </c>
      <c r="I156" s="63">
        <v>18898094.68</v>
      </c>
      <c r="J156" s="63">
        <v>18602567.280000001</v>
      </c>
    </row>
    <row r="157" spans="1:10" outlineLevel="1" x14ac:dyDescent="0.25">
      <c r="A157" s="73" t="s">
        <v>8</v>
      </c>
      <c r="B157" s="73" t="s">
        <v>2</v>
      </c>
      <c r="C157" s="74" t="s">
        <v>8</v>
      </c>
      <c r="D157" s="74" t="s">
        <v>164</v>
      </c>
      <c r="E157" s="63">
        <v>32735272.829999998</v>
      </c>
      <c r="F157" s="63">
        <v>31952852.460000001</v>
      </c>
      <c r="G157" s="63">
        <v>31245995.539999999</v>
      </c>
      <c r="H157" s="63">
        <v>28621509.59</v>
      </c>
      <c r="I157" s="63">
        <v>29328063.210000001</v>
      </c>
      <c r="J157" s="63">
        <v>30946344.989999998</v>
      </c>
    </row>
    <row r="158" spans="1:10" outlineLevel="1" x14ac:dyDescent="0.25">
      <c r="A158" s="73" t="s">
        <v>8</v>
      </c>
      <c r="B158" s="73" t="s">
        <v>2</v>
      </c>
      <c r="C158" s="74" t="s">
        <v>8</v>
      </c>
      <c r="D158" s="74" t="s">
        <v>165</v>
      </c>
      <c r="E158" s="63">
        <v>35377125.32</v>
      </c>
      <c r="F158" s="63">
        <v>34012812.759999998</v>
      </c>
      <c r="G158" s="63">
        <v>33701807.960000001</v>
      </c>
      <c r="H158" s="63">
        <v>32716110.41</v>
      </c>
      <c r="I158" s="63">
        <v>32947080.16</v>
      </c>
      <c r="J158" s="63">
        <v>33143957.079999998</v>
      </c>
    </row>
    <row r="159" spans="1:10" outlineLevel="1" x14ac:dyDescent="0.25">
      <c r="A159" s="73" t="s">
        <v>8</v>
      </c>
      <c r="B159" s="73" t="s">
        <v>2</v>
      </c>
      <c r="C159" s="74" t="s">
        <v>8</v>
      </c>
      <c r="D159" s="74" t="s">
        <v>166</v>
      </c>
      <c r="E159" s="63" t="s">
        <v>306</v>
      </c>
      <c r="F159" s="63" t="s">
        <v>306</v>
      </c>
      <c r="G159" s="63" t="s">
        <v>306</v>
      </c>
      <c r="I159" s="63"/>
      <c r="J159" s="63"/>
    </row>
    <row r="160" spans="1:10" outlineLevel="1" x14ac:dyDescent="0.25">
      <c r="A160" s="73" t="s">
        <v>8</v>
      </c>
      <c r="B160" s="73" t="s">
        <v>2</v>
      </c>
      <c r="C160" s="74" t="s">
        <v>8</v>
      </c>
      <c r="D160" s="74" t="s">
        <v>167</v>
      </c>
      <c r="E160" s="63">
        <v>18798856.530000001</v>
      </c>
      <c r="F160" s="63">
        <v>18359960.329999998</v>
      </c>
      <c r="G160" s="63">
        <v>17464750.559999999</v>
      </c>
      <c r="H160" s="63">
        <v>16693065.98</v>
      </c>
      <c r="I160" s="63">
        <v>16127009.119999999</v>
      </c>
      <c r="J160" s="63">
        <v>15942584.380000001</v>
      </c>
    </row>
    <row r="161" spans="1:10" outlineLevel="1" x14ac:dyDescent="0.25">
      <c r="A161" s="73" t="s">
        <v>8</v>
      </c>
      <c r="B161" s="73" t="s">
        <v>2</v>
      </c>
      <c r="C161" s="74" t="s">
        <v>8</v>
      </c>
      <c r="D161" s="74" t="s">
        <v>168</v>
      </c>
      <c r="E161" s="63">
        <v>16479276.74</v>
      </c>
      <c r="F161" s="63">
        <v>16202104.73</v>
      </c>
      <c r="G161" s="63">
        <v>15731213.210000001</v>
      </c>
      <c r="H161" s="63">
        <v>15355701.880000001</v>
      </c>
      <c r="I161" s="63">
        <v>15466956.800000001</v>
      </c>
      <c r="J161" s="63">
        <v>15291671.720000001</v>
      </c>
    </row>
    <row r="162" spans="1:10" outlineLevel="1" x14ac:dyDescent="0.25">
      <c r="A162" s="73" t="s">
        <v>8</v>
      </c>
      <c r="B162" s="73" t="s">
        <v>2</v>
      </c>
      <c r="C162" s="74" t="s">
        <v>8</v>
      </c>
      <c r="D162" s="74" t="s">
        <v>169</v>
      </c>
      <c r="E162" s="63">
        <v>11932213.98</v>
      </c>
      <c r="F162" s="63">
        <v>11662131.539999999</v>
      </c>
      <c r="G162" s="63">
        <v>11414187.84</v>
      </c>
      <c r="H162" s="63">
        <v>11220705.960000001</v>
      </c>
      <c r="I162" s="63">
        <v>10973260.529999999</v>
      </c>
      <c r="J162" s="63">
        <v>10921059.939999999</v>
      </c>
    </row>
    <row r="163" spans="1:10" outlineLevel="1" x14ac:dyDescent="0.25">
      <c r="A163" s="73" t="s">
        <v>8</v>
      </c>
      <c r="B163" s="73" t="s">
        <v>2</v>
      </c>
      <c r="C163" s="74" t="s">
        <v>8</v>
      </c>
      <c r="D163" s="74" t="s">
        <v>170</v>
      </c>
      <c r="E163" s="63">
        <v>14902647.68</v>
      </c>
      <c r="F163" s="63">
        <v>14692005.01</v>
      </c>
      <c r="G163" s="63">
        <v>14319387.43</v>
      </c>
      <c r="H163" s="63">
        <v>13892126.65</v>
      </c>
      <c r="I163" s="63">
        <v>13696857.18</v>
      </c>
      <c r="J163" s="63">
        <v>13453890.789999999</v>
      </c>
    </row>
    <row r="164" spans="1:10" outlineLevel="1" x14ac:dyDescent="0.25">
      <c r="A164" s="73" t="s">
        <v>8</v>
      </c>
      <c r="B164" s="73" t="s">
        <v>2</v>
      </c>
      <c r="C164" s="74" t="s">
        <v>8</v>
      </c>
      <c r="D164" s="74" t="s">
        <v>171</v>
      </c>
      <c r="E164" s="63">
        <v>11374978.529999999</v>
      </c>
      <c r="F164" s="63">
        <v>11230554.85</v>
      </c>
      <c r="G164" s="63">
        <v>10684066.460000001</v>
      </c>
      <c r="H164" s="63">
        <v>11077150.58</v>
      </c>
      <c r="I164" s="63">
        <v>10964612.49</v>
      </c>
      <c r="J164" s="63">
        <v>10408979.449999999</v>
      </c>
    </row>
    <row r="165" spans="1:10" outlineLevel="1" x14ac:dyDescent="0.25">
      <c r="A165" s="73" t="s">
        <v>8</v>
      </c>
      <c r="B165" s="73" t="s">
        <v>2</v>
      </c>
      <c r="C165" s="74" t="s">
        <v>8</v>
      </c>
      <c r="D165" s="74" t="s">
        <v>172</v>
      </c>
      <c r="E165" s="63" t="s">
        <v>306</v>
      </c>
      <c r="F165" s="63" t="s">
        <v>306</v>
      </c>
      <c r="G165" s="63" t="s">
        <v>306</v>
      </c>
      <c r="I165" s="63"/>
      <c r="J165" s="63"/>
    </row>
    <row r="166" spans="1:10" outlineLevel="1" x14ac:dyDescent="0.25">
      <c r="A166" s="73" t="s">
        <v>8</v>
      </c>
      <c r="B166" s="73" t="s">
        <v>2</v>
      </c>
      <c r="C166" s="74" t="s">
        <v>8</v>
      </c>
      <c r="D166" s="74" t="s">
        <v>173</v>
      </c>
      <c r="E166" s="63">
        <v>15750905.779999999</v>
      </c>
      <c r="F166" s="63">
        <v>15524857.640000001</v>
      </c>
      <c r="G166" s="63">
        <v>14814134.73</v>
      </c>
      <c r="H166" s="63">
        <v>14287916.52</v>
      </c>
      <c r="I166" s="63">
        <v>14269790.720000001</v>
      </c>
      <c r="J166" s="63">
        <v>14319470.92</v>
      </c>
    </row>
    <row r="167" spans="1:10" outlineLevel="1" x14ac:dyDescent="0.25">
      <c r="A167" s="73" t="s">
        <v>8</v>
      </c>
      <c r="B167" s="73" t="s">
        <v>2</v>
      </c>
      <c r="C167" s="74" t="s">
        <v>8</v>
      </c>
      <c r="D167" s="74" t="s">
        <v>174</v>
      </c>
      <c r="E167" s="63">
        <v>22493746.68</v>
      </c>
      <c r="F167" s="63">
        <v>22136160.199999999</v>
      </c>
      <c r="G167" s="63">
        <v>21566876.43</v>
      </c>
      <c r="H167" s="63">
        <v>21079774.100000001</v>
      </c>
      <c r="I167" s="63">
        <v>21110910.489999998</v>
      </c>
      <c r="J167" s="63">
        <v>20767204.300000001</v>
      </c>
    </row>
    <row r="168" spans="1:10" outlineLevel="1" x14ac:dyDescent="0.25">
      <c r="A168" s="73" t="s">
        <v>8</v>
      </c>
      <c r="B168" s="73" t="s">
        <v>2</v>
      </c>
      <c r="C168" s="74" t="s">
        <v>8</v>
      </c>
      <c r="D168" s="74" t="s">
        <v>175</v>
      </c>
      <c r="E168" s="63">
        <v>12936133.609999999</v>
      </c>
      <c r="F168" s="63">
        <v>12509059.859999999</v>
      </c>
      <c r="G168" s="63">
        <v>12257285.939999999</v>
      </c>
      <c r="H168" s="63">
        <v>11997382.130000001</v>
      </c>
      <c r="I168" s="63">
        <v>12208917.5</v>
      </c>
      <c r="J168" s="63">
        <v>11862112.15</v>
      </c>
    </row>
    <row r="169" spans="1:10" outlineLevel="1" x14ac:dyDescent="0.25">
      <c r="A169" s="73" t="s">
        <v>8</v>
      </c>
      <c r="B169" s="73" t="s">
        <v>2</v>
      </c>
      <c r="C169" s="74" t="s">
        <v>8</v>
      </c>
      <c r="D169" s="74" t="s">
        <v>176</v>
      </c>
      <c r="E169" s="63" t="s">
        <v>306</v>
      </c>
      <c r="F169" s="63" t="s">
        <v>306</v>
      </c>
      <c r="G169" s="63" t="s">
        <v>306</v>
      </c>
      <c r="I169" s="63"/>
      <c r="J169" s="63"/>
    </row>
    <row r="170" spans="1:10" outlineLevel="1" x14ac:dyDescent="0.25">
      <c r="A170" s="73" t="s">
        <v>8</v>
      </c>
      <c r="B170" s="73" t="s">
        <v>2</v>
      </c>
      <c r="C170" s="74" t="s">
        <v>8</v>
      </c>
      <c r="D170" s="74" t="s">
        <v>177</v>
      </c>
      <c r="E170" s="63">
        <v>16214299.130000001</v>
      </c>
      <c r="F170" s="63">
        <v>15044452.109999999</v>
      </c>
      <c r="G170" s="63">
        <v>14948222.949999999</v>
      </c>
      <c r="H170" s="63">
        <v>14426593.390000001</v>
      </c>
      <c r="I170" s="63">
        <v>14119896.66</v>
      </c>
      <c r="J170" s="63">
        <v>13674440.66</v>
      </c>
    </row>
    <row r="171" spans="1:10" outlineLevel="1" x14ac:dyDescent="0.25">
      <c r="A171" s="73" t="s">
        <v>8</v>
      </c>
      <c r="B171" s="73" t="s">
        <v>2</v>
      </c>
      <c r="C171" s="74" t="s">
        <v>8</v>
      </c>
      <c r="D171" s="74" t="s">
        <v>178</v>
      </c>
      <c r="E171" s="63">
        <v>18429299.73</v>
      </c>
      <c r="F171" s="63">
        <v>18078860</v>
      </c>
      <c r="G171" s="63">
        <v>17690303.030000001</v>
      </c>
      <c r="H171" s="63">
        <v>17407081.710000001</v>
      </c>
      <c r="I171" s="63">
        <v>17274559.890000001</v>
      </c>
      <c r="J171" s="63">
        <v>17136860.350000001</v>
      </c>
    </row>
    <row r="172" spans="1:10" outlineLevel="1" x14ac:dyDescent="0.25">
      <c r="A172" s="73" t="s">
        <v>8</v>
      </c>
      <c r="B172" s="73" t="s">
        <v>2</v>
      </c>
      <c r="C172" s="74" t="s">
        <v>8</v>
      </c>
      <c r="D172" s="74" t="s">
        <v>179</v>
      </c>
      <c r="E172" s="63">
        <v>17219478.809999999</v>
      </c>
      <c r="F172" s="63">
        <v>16823106.609999999</v>
      </c>
      <c r="G172" s="63">
        <v>16311007.460000001</v>
      </c>
      <c r="H172" s="63">
        <v>16021457.41</v>
      </c>
      <c r="I172" s="63">
        <v>15725699.369999999</v>
      </c>
      <c r="J172" s="63">
        <v>15609400.77</v>
      </c>
    </row>
    <row r="173" spans="1:10" outlineLevel="1" x14ac:dyDescent="0.25">
      <c r="A173" s="73" t="s">
        <v>8</v>
      </c>
      <c r="B173" s="73" t="s">
        <v>2</v>
      </c>
      <c r="C173" s="74" t="s">
        <v>8</v>
      </c>
      <c r="D173" s="74" t="s">
        <v>180</v>
      </c>
      <c r="E173" s="63">
        <v>7603454.1100000003</v>
      </c>
      <c r="F173" s="63">
        <v>7621141.3300000001</v>
      </c>
      <c r="G173" s="63">
        <v>7621756.2199999997</v>
      </c>
      <c r="H173" s="63">
        <v>7679828.8499999996</v>
      </c>
      <c r="I173" s="63">
        <v>7474230.9000000004</v>
      </c>
      <c r="J173" s="63">
        <v>6976328.96</v>
      </c>
    </row>
    <row r="174" spans="1:10" outlineLevel="1" x14ac:dyDescent="0.25">
      <c r="A174" s="73" t="s">
        <v>8</v>
      </c>
      <c r="B174" s="73" t="s">
        <v>2</v>
      </c>
      <c r="C174" s="74" t="s">
        <v>8</v>
      </c>
      <c r="D174" s="74" t="s">
        <v>181</v>
      </c>
      <c r="E174" s="63">
        <v>27443369.57</v>
      </c>
      <c r="F174" s="63">
        <v>27056693.780000001</v>
      </c>
      <c r="G174" s="63">
        <v>26904026.75</v>
      </c>
      <c r="H174" s="63">
        <v>26276189.93</v>
      </c>
      <c r="I174" s="63">
        <v>26358526.879999999</v>
      </c>
      <c r="J174" s="63">
        <v>28117712.09</v>
      </c>
    </row>
    <row r="175" spans="1:10" outlineLevel="1" x14ac:dyDescent="0.25">
      <c r="A175" s="73" t="s">
        <v>8</v>
      </c>
      <c r="B175" s="73" t="s">
        <v>2</v>
      </c>
      <c r="C175" s="74" t="s">
        <v>8</v>
      </c>
      <c r="D175" s="74" t="s">
        <v>182</v>
      </c>
      <c r="E175" s="63">
        <v>20956483.420000002</v>
      </c>
      <c r="F175" s="63">
        <v>20935303.760000002</v>
      </c>
      <c r="G175" s="63">
        <v>20680925.129999999</v>
      </c>
      <c r="H175" s="63">
        <v>20654460.68</v>
      </c>
      <c r="I175" s="63">
        <v>20494763.16</v>
      </c>
      <c r="J175" s="63">
        <v>20057037.190000001</v>
      </c>
    </row>
    <row r="176" spans="1:10" outlineLevel="1" x14ac:dyDescent="0.25">
      <c r="A176" s="73" t="s">
        <v>8</v>
      </c>
      <c r="B176" s="73" t="s">
        <v>2</v>
      </c>
      <c r="C176" s="74" t="s">
        <v>8</v>
      </c>
      <c r="D176" s="74" t="s">
        <v>183</v>
      </c>
      <c r="E176" s="63">
        <v>30253545.219999999</v>
      </c>
      <c r="F176" s="63">
        <v>29265571.890000001</v>
      </c>
      <c r="G176" s="63">
        <v>29112122.690000001</v>
      </c>
      <c r="H176" s="63">
        <v>28987664.539999999</v>
      </c>
      <c r="I176" s="63">
        <v>29398716.079999998</v>
      </c>
      <c r="J176" s="63">
        <v>29393169.309999999</v>
      </c>
    </row>
    <row r="177" spans="1:10" outlineLevel="1" x14ac:dyDescent="0.25">
      <c r="A177" s="73" t="s">
        <v>8</v>
      </c>
      <c r="B177" s="73" t="s">
        <v>2</v>
      </c>
      <c r="C177" s="74" t="s">
        <v>8</v>
      </c>
      <c r="D177" s="74" t="s">
        <v>184</v>
      </c>
      <c r="E177" s="63">
        <v>15961651.060000001</v>
      </c>
      <c r="F177" s="63">
        <v>15766306.960000001</v>
      </c>
      <c r="G177" s="63">
        <v>15786112.57</v>
      </c>
      <c r="H177" s="63">
        <v>16844847.289999999</v>
      </c>
      <c r="I177" s="63">
        <v>17049834.43</v>
      </c>
      <c r="J177" s="63">
        <v>15110744.77</v>
      </c>
    </row>
    <row r="178" spans="1:10" outlineLevel="1" x14ac:dyDescent="0.25">
      <c r="A178" s="73" t="s">
        <v>8</v>
      </c>
      <c r="B178" s="73" t="s">
        <v>2</v>
      </c>
      <c r="C178" s="74" t="s">
        <v>8</v>
      </c>
      <c r="D178" s="74" t="s">
        <v>185</v>
      </c>
      <c r="E178" s="63">
        <v>18996990.129999999</v>
      </c>
      <c r="F178" s="63">
        <v>19135142.449999999</v>
      </c>
      <c r="G178" s="63">
        <v>18948905.879999999</v>
      </c>
      <c r="H178" s="63">
        <v>18173650.710000001</v>
      </c>
      <c r="I178" s="63">
        <v>17857693.920000002</v>
      </c>
      <c r="J178" s="63">
        <v>18303517.399999999</v>
      </c>
    </row>
    <row r="179" spans="1:10" outlineLevel="1" x14ac:dyDescent="0.25">
      <c r="A179" s="73" t="s">
        <v>8</v>
      </c>
      <c r="B179" s="73" t="s">
        <v>2</v>
      </c>
      <c r="C179" s="74" t="s">
        <v>8</v>
      </c>
      <c r="D179" s="74" t="s">
        <v>186</v>
      </c>
      <c r="E179" s="63">
        <v>16621972.99</v>
      </c>
      <c r="F179" s="63">
        <v>16627673.92</v>
      </c>
      <c r="G179" s="63">
        <v>16695438.880000001</v>
      </c>
      <c r="H179" s="63">
        <v>14051334.859999999</v>
      </c>
      <c r="I179" s="63">
        <v>13965206.48</v>
      </c>
      <c r="J179" s="63">
        <v>16328145.689999999</v>
      </c>
    </row>
    <row r="180" spans="1:10" outlineLevel="1" x14ac:dyDescent="0.25">
      <c r="A180" s="73" t="s">
        <v>8</v>
      </c>
      <c r="B180" s="73" t="s">
        <v>2</v>
      </c>
      <c r="C180" s="74" t="s">
        <v>8</v>
      </c>
      <c r="D180" s="74" t="s">
        <v>187</v>
      </c>
      <c r="E180" s="63">
        <v>15440336.189999999</v>
      </c>
      <c r="F180" s="63">
        <v>15062423.800000001</v>
      </c>
      <c r="G180" s="63">
        <v>14886628.84</v>
      </c>
      <c r="H180" s="63">
        <v>18401652.579999998</v>
      </c>
      <c r="I180" s="63">
        <v>17914535.02</v>
      </c>
      <c r="J180" s="63">
        <v>13856899.34</v>
      </c>
    </row>
    <row r="181" spans="1:10" outlineLevel="1" x14ac:dyDescent="0.25">
      <c r="A181" s="73" t="s">
        <v>8</v>
      </c>
      <c r="B181" s="73" t="s">
        <v>2</v>
      </c>
      <c r="C181" s="74" t="s">
        <v>8</v>
      </c>
      <c r="D181" s="74" t="s">
        <v>188</v>
      </c>
      <c r="E181" s="63" t="s">
        <v>306</v>
      </c>
      <c r="F181" s="63" t="s">
        <v>306</v>
      </c>
      <c r="G181" s="63" t="s">
        <v>306</v>
      </c>
      <c r="I181" s="63"/>
      <c r="J181" s="63"/>
    </row>
    <row r="182" spans="1:10" outlineLevel="1" x14ac:dyDescent="0.25">
      <c r="A182" s="73" t="s">
        <v>8</v>
      </c>
      <c r="B182" s="73" t="s">
        <v>2</v>
      </c>
      <c r="C182" s="74" t="s">
        <v>8</v>
      </c>
      <c r="D182" s="74" t="s">
        <v>189</v>
      </c>
      <c r="E182" s="63">
        <v>4408127.32</v>
      </c>
      <c r="F182" s="63">
        <v>4370650.32</v>
      </c>
      <c r="G182" s="63">
        <v>4439462.9800000004</v>
      </c>
      <c r="H182" s="63">
        <v>4513190.9000000004</v>
      </c>
      <c r="I182" s="63">
        <v>4473399.83</v>
      </c>
      <c r="J182" s="63">
        <v>4322325.95</v>
      </c>
    </row>
    <row r="183" spans="1:10" outlineLevel="1" x14ac:dyDescent="0.25">
      <c r="A183" s="73" t="s">
        <v>8</v>
      </c>
      <c r="B183" s="73" t="s">
        <v>2</v>
      </c>
      <c r="C183" s="74" t="s">
        <v>8</v>
      </c>
      <c r="D183" s="74" t="s">
        <v>190</v>
      </c>
      <c r="E183" s="63">
        <v>15021909.710000001</v>
      </c>
      <c r="F183" s="63">
        <v>14856480.09</v>
      </c>
      <c r="G183" s="63">
        <v>14732451.199999999</v>
      </c>
      <c r="H183" s="63">
        <v>13613211.640000001</v>
      </c>
      <c r="I183" s="63">
        <v>13594150.859999999</v>
      </c>
      <c r="J183" s="63">
        <v>13675247.09</v>
      </c>
    </row>
    <row r="184" spans="1:10" outlineLevel="1" x14ac:dyDescent="0.25">
      <c r="A184" s="73" t="s">
        <v>8</v>
      </c>
      <c r="B184" s="73" t="s">
        <v>2</v>
      </c>
      <c r="C184" s="74" t="s">
        <v>8</v>
      </c>
      <c r="D184" s="74" t="s">
        <v>191</v>
      </c>
      <c r="E184" s="63">
        <v>13484334.09</v>
      </c>
      <c r="F184" s="63">
        <v>13276612.949999999</v>
      </c>
      <c r="G184" s="63">
        <v>13091964.5</v>
      </c>
      <c r="H184" s="63">
        <v>11460802.300000001</v>
      </c>
      <c r="I184" s="63">
        <v>11746858.039999999</v>
      </c>
      <c r="J184" s="63">
        <v>13710607.869999999</v>
      </c>
    </row>
    <row r="185" spans="1:10" outlineLevel="1" x14ac:dyDescent="0.25">
      <c r="A185" s="73" t="s">
        <v>8</v>
      </c>
      <c r="B185" s="73" t="s">
        <v>2</v>
      </c>
      <c r="C185" s="74" t="s">
        <v>8</v>
      </c>
      <c r="D185" s="74" t="s">
        <v>192</v>
      </c>
      <c r="E185" s="63">
        <v>20541041.82</v>
      </c>
      <c r="F185" s="63">
        <v>20341846.399999999</v>
      </c>
      <c r="G185" s="63">
        <v>19737542</v>
      </c>
      <c r="H185" s="63">
        <v>21098470.559999999</v>
      </c>
      <c r="I185" s="63">
        <v>20980501.329999998</v>
      </c>
      <c r="J185" s="63">
        <v>19819220.829999998</v>
      </c>
    </row>
    <row r="186" spans="1:10" outlineLevel="1" x14ac:dyDescent="0.25">
      <c r="A186" s="73" t="s">
        <v>8</v>
      </c>
      <c r="B186" s="73" t="s">
        <v>2</v>
      </c>
      <c r="C186" s="74" t="s">
        <v>8</v>
      </c>
      <c r="D186" s="74" t="s">
        <v>193</v>
      </c>
      <c r="E186" s="63">
        <v>15083669.18</v>
      </c>
      <c r="F186" s="63">
        <v>14842965.1</v>
      </c>
      <c r="G186" s="63">
        <v>15170319.550000001</v>
      </c>
      <c r="H186" s="63">
        <v>14885172.01</v>
      </c>
      <c r="I186" s="63">
        <v>14758046.59</v>
      </c>
      <c r="J186" s="63">
        <v>14787040.710000001</v>
      </c>
    </row>
    <row r="187" spans="1:10" outlineLevel="1" x14ac:dyDescent="0.25">
      <c r="A187" s="73" t="s">
        <v>8</v>
      </c>
      <c r="B187" s="73" t="s">
        <v>2</v>
      </c>
      <c r="C187" s="74" t="s">
        <v>8</v>
      </c>
      <c r="D187" s="74" t="s">
        <v>194</v>
      </c>
      <c r="E187" s="63">
        <v>16333343.359999999</v>
      </c>
      <c r="F187" s="63">
        <v>15867779.949999999</v>
      </c>
      <c r="G187" s="63">
        <v>15399339.390000001</v>
      </c>
      <c r="H187" s="63">
        <v>15149762.32</v>
      </c>
      <c r="I187" s="63">
        <v>15057911.390000001</v>
      </c>
      <c r="J187" s="63">
        <v>14719993.380000001</v>
      </c>
    </row>
    <row r="188" spans="1:10" outlineLevel="1" x14ac:dyDescent="0.25">
      <c r="A188" s="73" t="s">
        <v>8</v>
      </c>
      <c r="B188" s="73" t="s">
        <v>2</v>
      </c>
      <c r="C188" s="74" t="s">
        <v>8</v>
      </c>
      <c r="D188" s="74" t="s">
        <v>195</v>
      </c>
      <c r="E188" s="63">
        <v>8801536.5199999996</v>
      </c>
      <c r="F188" s="63">
        <v>8819932.4900000002</v>
      </c>
      <c r="G188" s="63">
        <v>8638820.4800000004</v>
      </c>
      <c r="H188" s="63">
        <v>7883171.5899999999</v>
      </c>
      <c r="I188" s="63">
        <v>7978825.1600000001</v>
      </c>
      <c r="J188" s="63">
        <v>8786181.0399999991</v>
      </c>
    </row>
    <row r="189" spans="1:10" outlineLevel="1" x14ac:dyDescent="0.25">
      <c r="A189" s="73" t="s">
        <v>8</v>
      </c>
      <c r="B189" s="73" t="s">
        <v>2</v>
      </c>
      <c r="C189" s="74" t="s">
        <v>8</v>
      </c>
      <c r="D189" s="74" t="s">
        <v>196</v>
      </c>
      <c r="E189" s="63">
        <v>32767235.57</v>
      </c>
      <c r="F189" s="63">
        <v>32490349.739999998</v>
      </c>
      <c r="G189" s="63">
        <v>32542119.489999998</v>
      </c>
      <c r="H189" s="63">
        <v>33074640.440000001</v>
      </c>
      <c r="I189" s="63">
        <v>33209482.260000002</v>
      </c>
      <c r="J189" s="63">
        <v>32299199.609999999</v>
      </c>
    </row>
    <row r="190" spans="1:10" outlineLevel="1" x14ac:dyDescent="0.25">
      <c r="A190" s="73" t="s">
        <v>8</v>
      </c>
      <c r="B190" s="73" t="s">
        <v>2</v>
      </c>
      <c r="C190" s="74" t="s">
        <v>8</v>
      </c>
      <c r="D190" s="74" t="s">
        <v>197</v>
      </c>
      <c r="E190" s="63">
        <v>13310438.039999999</v>
      </c>
      <c r="F190" s="63">
        <v>13176378.220000001</v>
      </c>
      <c r="G190" s="63">
        <v>13007873.73</v>
      </c>
      <c r="H190" s="63">
        <v>11761423.609999999</v>
      </c>
      <c r="I190" s="63">
        <v>11910112.77</v>
      </c>
      <c r="J190" s="63">
        <v>13150464.199999999</v>
      </c>
    </row>
    <row r="191" spans="1:10" outlineLevel="1" x14ac:dyDescent="0.25">
      <c r="A191" s="73" t="s">
        <v>8</v>
      </c>
      <c r="B191" s="73" t="s">
        <v>2</v>
      </c>
      <c r="C191" s="74" t="s">
        <v>8</v>
      </c>
      <c r="D191" s="74" t="s">
        <v>198</v>
      </c>
      <c r="E191" s="63">
        <v>2682447.12</v>
      </c>
      <c r="F191" s="63">
        <v>2657941.91</v>
      </c>
      <c r="G191" s="63">
        <v>2632442.5299999998</v>
      </c>
      <c r="H191" s="63">
        <v>2680105.16</v>
      </c>
      <c r="I191" s="63">
        <v>2537111.54</v>
      </c>
      <c r="J191" s="63">
        <v>2420688.33</v>
      </c>
    </row>
    <row r="192" spans="1:10" outlineLevel="1" x14ac:dyDescent="0.25">
      <c r="A192" s="73" t="s">
        <v>8</v>
      </c>
      <c r="B192" s="73" t="s">
        <v>2</v>
      </c>
      <c r="C192" s="74" t="s">
        <v>8</v>
      </c>
      <c r="D192" s="74" t="s">
        <v>199</v>
      </c>
      <c r="E192" s="63">
        <v>2501276.02</v>
      </c>
      <c r="F192" s="63">
        <v>2425417.4300000002</v>
      </c>
      <c r="G192" s="63">
        <v>2429665.85</v>
      </c>
      <c r="H192" s="63">
        <v>2418392.0699999998</v>
      </c>
      <c r="I192" s="63">
        <v>2408599.84</v>
      </c>
      <c r="J192" s="63">
        <v>2395456.9700000002</v>
      </c>
    </row>
    <row r="193" spans="1:10" outlineLevel="1" x14ac:dyDescent="0.25">
      <c r="A193" s="73" t="s">
        <v>8</v>
      </c>
      <c r="B193" s="73" t="s">
        <v>2</v>
      </c>
      <c r="C193" s="74" t="s">
        <v>8</v>
      </c>
      <c r="D193" s="74" t="s">
        <v>200</v>
      </c>
      <c r="E193" s="63">
        <v>1384481.33</v>
      </c>
      <c r="F193" s="63">
        <v>1369223.16</v>
      </c>
      <c r="G193" s="63">
        <v>1241265.31</v>
      </c>
      <c r="H193" s="63">
        <v>1906704.31</v>
      </c>
      <c r="I193" s="63">
        <v>1887614.47</v>
      </c>
      <c r="J193" s="63">
        <v>1281358.58</v>
      </c>
    </row>
    <row r="194" spans="1:10" outlineLevel="1" x14ac:dyDescent="0.25">
      <c r="A194" s="73" t="s">
        <v>8</v>
      </c>
      <c r="B194" s="73" t="s">
        <v>2</v>
      </c>
      <c r="C194" s="74" t="s">
        <v>8</v>
      </c>
      <c r="D194" s="74" t="s">
        <v>201</v>
      </c>
      <c r="E194" s="63" t="s">
        <v>306</v>
      </c>
      <c r="F194" s="63" t="s">
        <v>306</v>
      </c>
      <c r="G194" s="63" t="s">
        <v>306</v>
      </c>
      <c r="I194" s="63"/>
      <c r="J194" s="63"/>
    </row>
    <row r="195" spans="1:10" outlineLevel="1" x14ac:dyDescent="0.25">
      <c r="A195" s="73" t="s">
        <v>8</v>
      </c>
      <c r="B195" s="73" t="s">
        <v>2</v>
      </c>
      <c r="C195" s="74" t="s">
        <v>8</v>
      </c>
      <c r="D195" s="74" t="s">
        <v>202</v>
      </c>
      <c r="E195" s="63">
        <v>2393096.8199999998</v>
      </c>
      <c r="F195" s="63">
        <v>2079896.87</v>
      </c>
      <c r="G195" s="63">
        <v>2051198.94</v>
      </c>
      <c r="H195" s="63">
        <v>2017580.68</v>
      </c>
      <c r="I195" s="63">
        <v>1899876.03</v>
      </c>
      <c r="J195" s="63">
        <v>1872193.44</v>
      </c>
    </row>
    <row r="196" spans="1:10" outlineLevel="1" x14ac:dyDescent="0.25">
      <c r="A196" s="73" t="s">
        <v>8</v>
      </c>
      <c r="B196" s="73" t="s">
        <v>2</v>
      </c>
      <c r="C196" s="74" t="s">
        <v>8</v>
      </c>
      <c r="D196" s="74" t="s">
        <v>203</v>
      </c>
      <c r="E196" s="63">
        <v>17052669.699999999</v>
      </c>
      <c r="F196" s="63">
        <v>16663598.65</v>
      </c>
      <c r="G196" s="63">
        <v>16332076.01</v>
      </c>
      <c r="H196" s="63">
        <v>17035075.190000001</v>
      </c>
      <c r="I196" s="63">
        <v>17272206.43</v>
      </c>
      <c r="J196" s="63">
        <v>16175493.359999999</v>
      </c>
    </row>
    <row r="197" spans="1:10" outlineLevel="1" x14ac:dyDescent="0.25">
      <c r="A197" s="73" t="s">
        <v>8</v>
      </c>
      <c r="B197" s="73" t="s">
        <v>2</v>
      </c>
      <c r="C197" s="74" t="s">
        <v>8</v>
      </c>
      <c r="D197" s="74" t="s">
        <v>204</v>
      </c>
      <c r="E197" s="63" t="s">
        <v>306</v>
      </c>
      <c r="F197" s="63" t="s">
        <v>306</v>
      </c>
      <c r="G197" s="63" t="s">
        <v>306</v>
      </c>
      <c r="I197" s="63"/>
      <c r="J197" s="63"/>
    </row>
    <row r="198" spans="1:10" outlineLevel="1" x14ac:dyDescent="0.25">
      <c r="A198" s="73" t="s">
        <v>8</v>
      </c>
      <c r="B198" s="73" t="s">
        <v>2</v>
      </c>
      <c r="C198" s="74" t="s">
        <v>8</v>
      </c>
      <c r="D198" s="74" t="s">
        <v>205</v>
      </c>
      <c r="E198" s="63">
        <v>25143194.050000001</v>
      </c>
      <c r="F198" s="63">
        <v>24655298.52</v>
      </c>
      <c r="G198" s="63">
        <v>24600813</v>
      </c>
      <c r="H198" s="63">
        <v>24408548.809999999</v>
      </c>
      <c r="I198" s="63">
        <v>24326180.780000001</v>
      </c>
      <c r="J198" s="63">
        <v>23136539.440000001</v>
      </c>
    </row>
    <row r="199" spans="1:10" outlineLevel="1" x14ac:dyDescent="0.25">
      <c r="A199" s="73" t="s">
        <v>8</v>
      </c>
      <c r="B199" s="73" t="s">
        <v>2</v>
      </c>
      <c r="C199" s="74" t="s">
        <v>8</v>
      </c>
      <c r="D199" s="74" t="s">
        <v>206</v>
      </c>
      <c r="E199" s="63">
        <v>49509300.25</v>
      </c>
      <c r="F199" s="63">
        <v>49292603.649999999</v>
      </c>
      <c r="G199" s="63">
        <v>48088869.950000003</v>
      </c>
      <c r="H199" s="63">
        <v>47800790.119999997</v>
      </c>
      <c r="I199" s="63">
        <v>48496753.859999999</v>
      </c>
      <c r="J199" s="63">
        <v>47801094.130000003</v>
      </c>
    </row>
    <row r="200" spans="1:10" outlineLevel="1" x14ac:dyDescent="0.25">
      <c r="A200" s="73" t="s">
        <v>8</v>
      </c>
      <c r="B200" s="73" t="s">
        <v>2</v>
      </c>
      <c r="C200" s="74" t="s">
        <v>8</v>
      </c>
      <c r="D200" s="74" t="s">
        <v>207</v>
      </c>
      <c r="E200" s="63">
        <v>17625514.129999999</v>
      </c>
      <c r="F200" s="63">
        <v>17372461.890000001</v>
      </c>
      <c r="G200" s="63">
        <v>17096479.300000001</v>
      </c>
      <c r="H200" s="63">
        <v>16135991.130000001</v>
      </c>
      <c r="I200" s="63">
        <v>15624040.960000001</v>
      </c>
      <c r="J200" s="63">
        <v>15785528.630000001</v>
      </c>
    </row>
    <row r="201" spans="1:10" outlineLevel="1" x14ac:dyDescent="0.25">
      <c r="A201" s="73" t="s">
        <v>8</v>
      </c>
      <c r="B201" s="73" t="s">
        <v>2</v>
      </c>
      <c r="C201" s="74" t="s">
        <v>8</v>
      </c>
      <c r="D201" s="74" t="s">
        <v>208</v>
      </c>
      <c r="E201" s="63">
        <v>45336309.520000003</v>
      </c>
      <c r="F201" s="63">
        <v>45035966.469999999</v>
      </c>
      <c r="G201" s="63">
        <v>44111054.380000003</v>
      </c>
      <c r="H201" s="63">
        <v>43589019.960000001</v>
      </c>
      <c r="I201" s="63">
        <v>43464490.18</v>
      </c>
      <c r="J201" s="63">
        <v>44201354.140000001</v>
      </c>
    </row>
    <row r="202" spans="1:10" outlineLevel="1" x14ac:dyDescent="0.25">
      <c r="A202" s="73" t="s">
        <v>8</v>
      </c>
      <c r="B202" s="73" t="s">
        <v>2</v>
      </c>
      <c r="C202" s="74" t="s">
        <v>8</v>
      </c>
      <c r="D202" s="74" t="s">
        <v>209</v>
      </c>
      <c r="E202" s="63">
        <v>28306366.93</v>
      </c>
      <c r="F202" s="63">
        <v>28074714.579999998</v>
      </c>
      <c r="G202" s="63">
        <v>27369233.460000001</v>
      </c>
      <c r="H202" s="63">
        <v>27945260.739999998</v>
      </c>
      <c r="I202" s="63">
        <v>28060036.41</v>
      </c>
      <c r="J202" s="63">
        <v>27169632.210000001</v>
      </c>
    </row>
    <row r="203" spans="1:10" outlineLevel="1" x14ac:dyDescent="0.25">
      <c r="A203" s="73" t="s">
        <v>8</v>
      </c>
      <c r="B203" s="73" t="s">
        <v>2</v>
      </c>
      <c r="C203" s="74" t="s">
        <v>8</v>
      </c>
      <c r="D203" s="74" t="s">
        <v>210</v>
      </c>
      <c r="E203" s="63">
        <v>2033549.39</v>
      </c>
      <c r="F203" s="63">
        <v>2016964.28</v>
      </c>
      <c r="G203" s="63">
        <v>1984143.79</v>
      </c>
      <c r="H203" s="63">
        <v>2303166.19</v>
      </c>
      <c r="I203" s="63">
        <v>2152424.0299999998</v>
      </c>
      <c r="J203" s="63">
        <v>1884400.23</v>
      </c>
    </row>
    <row r="204" spans="1:10" outlineLevel="1" x14ac:dyDescent="0.25">
      <c r="A204" s="73" t="s">
        <v>8</v>
      </c>
      <c r="B204" s="73" t="s">
        <v>2</v>
      </c>
      <c r="C204" s="74" t="s">
        <v>8</v>
      </c>
      <c r="D204" s="74" t="s">
        <v>211</v>
      </c>
      <c r="E204" s="63">
        <v>5134214.16</v>
      </c>
      <c r="F204" s="63">
        <v>5101162.92</v>
      </c>
      <c r="G204" s="63">
        <v>5196156.88</v>
      </c>
      <c r="H204" s="63">
        <v>5020057.49</v>
      </c>
      <c r="I204" s="63">
        <v>4860829.75</v>
      </c>
      <c r="J204" s="63">
        <v>5061522.18</v>
      </c>
    </row>
    <row r="205" spans="1:10" outlineLevel="1" x14ac:dyDescent="0.25">
      <c r="A205" s="73" t="s">
        <v>8</v>
      </c>
      <c r="B205" s="73" t="s">
        <v>2</v>
      </c>
      <c r="C205" s="74" t="s">
        <v>8</v>
      </c>
      <c r="D205" s="74" t="s">
        <v>212</v>
      </c>
      <c r="E205" s="63">
        <v>7559141.2199999997</v>
      </c>
      <c r="F205" s="63">
        <v>7472759.6299999999</v>
      </c>
      <c r="G205" s="63">
        <v>7320515.6200000001</v>
      </c>
      <c r="H205" s="63">
        <v>6760947.1200000001</v>
      </c>
      <c r="I205" s="63">
        <v>6619857.4100000001</v>
      </c>
      <c r="J205" s="63">
        <v>7073639.4400000004</v>
      </c>
    </row>
    <row r="206" spans="1:10" outlineLevel="1" x14ac:dyDescent="0.25">
      <c r="A206" s="73" t="s">
        <v>8</v>
      </c>
      <c r="B206" s="73" t="s">
        <v>2</v>
      </c>
      <c r="C206" s="74" t="s">
        <v>8</v>
      </c>
      <c r="D206" s="74" t="s">
        <v>213</v>
      </c>
      <c r="E206" s="63">
        <v>7499668.4800000004</v>
      </c>
      <c r="F206" s="63">
        <v>7350971.7800000003</v>
      </c>
      <c r="G206" s="63">
        <v>7275255.8099999996</v>
      </c>
      <c r="H206" s="63">
        <v>8053563.9299999997</v>
      </c>
      <c r="I206" s="63">
        <v>7570197.0099999998</v>
      </c>
      <c r="J206" s="63">
        <v>6890940.5599999996</v>
      </c>
    </row>
    <row r="207" spans="1:10" outlineLevel="1" x14ac:dyDescent="0.25">
      <c r="A207" s="73" t="s">
        <v>8</v>
      </c>
      <c r="B207" s="73" t="s">
        <v>2</v>
      </c>
      <c r="C207" s="74" t="s">
        <v>8</v>
      </c>
      <c r="D207" s="74" t="s">
        <v>214</v>
      </c>
      <c r="E207" s="63">
        <v>24781791.469999999</v>
      </c>
      <c r="F207" s="63">
        <v>24653227.629999999</v>
      </c>
      <c r="G207" s="63">
        <v>24456446.920000002</v>
      </c>
      <c r="H207" s="63">
        <v>25217003.670000002</v>
      </c>
      <c r="I207" s="63">
        <v>24108564.43</v>
      </c>
      <c r="J207" s="63">
        <v>23738065.300000001</v>
      </c>
    </row>
    <row r="208" spans="1:10" outlineLevel="1" x14ac:dyDescent="0.25">
      <c r="A208" s="73" t="s">
        <v>8</v>
      </c>
      <c r="B208" s="73" t="s">
        <v>2</v>
      </c>
      <c r="C208" s="74" t="s">
        <v>8</v>
      </c>
      <c r="D208" s="74" t="s">
        <v>215</v>
      </c>
      <c r="E208" s="63">
        <v>17972032.18</v>
      </c>
      <c r="F208" s="63">
        <v>17688946.489999998</v>
      </c>
      <c r="G208" s="63">
        <v>17467558</v>
      </c>
      <c r="H208" s="63">
        <v>16714526.92</v>
      </c>
      <c r="I208" s="63">
        <v>16495078.529999999</v>
      </c>
      <c r="J208" s="63">
        <v>16760270.109999999</v>
      </c>
    </row>
    <row r="209" spans="1:10" outlineLevel="1" x14ac:dyDescent="0.25">
      <c r="A209" s="73" t="s">
        <v>8</v>
      </c>
      <c r="B209" s="73" t="s">
        <v>2</v>
      </c>
      <c r="C209" s="74" t="s">
        <v>8</v>
      </c>
      <c r="D209" s="74" t="s">
        <v>216</v>
      </c>
      <c r="E209" s="63">
        <v>13791150.869999999</v>
      </c>
      <c r="F209" s="63">
        <v>13464241.84</v>
      </c>
      <c r="G209" s="63">
        <v>13656497.699999999</v>
      </c>
      <c r="H209" s="63">
        <v>13554105.32</v>
      </c>
      <c r="I209" s="63">
        <v>13098683.35</v>
      </c>
      <c r="J209" s="63">
        <v>12877176.060000001</v>
      </c>
    </row>
    <row r="210" spans="1:10" outlineLevel="1" x14ac:dyDescent="0.25">
      <c r="A210" s="73" t="s">
        <v>8</v>
      </c>
      <c r="B210" s="73" t="s">
        <v>2</v>
      </c>
      <c r="C210" s="74" t="s">
        <v>8</v>
      </c>
      <c r="D210" s="74" t="s">
        <v>217</v>
      </c>
      <c r="E210" s="63">
        <v>16754843.5</v>
      </c>
      <c r="F210" s="63">
        <v>16754888.25</v>
      </c>
      <c r="G210" s="63">
        <v>16552826.15</v>
      </c>
      <c r="H210" s="63">
        <v>16729275.25</v>
      </c>
      <c r="I210" s="63">
        <v>16496380.289999999</v>
      </c>
      <c r="J210" s="63">
        <v>15675948.369999999</v>
      </c>
    </row>
    <row r="211" spans="1:10" outlineLevel="1" x14ac:dyDescent="0.25">
      <c r="A211" s="73" t="s">
        <v>8</v>
      </c>
      <c r="B211" s="73" t="s">
        <v>2</v>
      </c>
      <c r="C211" s="74" t="s">
        <v>8</v>
      </c>
      <c r="D211" s="74" t="s">
        <v>218</v>
      </c>
      <c r="E211" s="63" t="s">
        <v>306</v>
      </c>
      <c r="F211" s="63" t="s">
        <v>306</v>
      </c>
      <c r="G211" s="63" t="s">
        <v>306</v>
      </c>
      <c r="I211" s="63"/>
      <c r="J211" s="63"/>
    </row>
    <row r="212" spans="1:10" outlineLevel="1" x14ac:dyDescent="0.25">
      <c r="A212" s="73" t="s">
        <v>8</v>
      </c>
      <c r="B212" s="73" t="s">
        <v>2</v>
      </c>
      <c r="C212" s="74" t="s">
        <v>8</v>
      </c>
      <c r="D212" s="74" t="s">
        <v>219</v>
      </c>
      <c r="E212" s="63">
        <v>24508268.75</v>
      </c>
      <c r="F212" s="63">
        <v>23690801.5</v>
      </c>
      <c r="G212" s="63">
        <v>23800636.77</v>
      </c>
      <c r="H212" s="63">
        <v>23520286.899999999</v>
      </c>
      <c r="I212" s="63">
        <v>23432079.32</v>
      </c>
      <c r="J212" s="63">
        <v>23697148.629999999</v>
      </c>
    </row>
    <row r="213" spans="1:10" outlineLevel="1" x14ac:dyDescent="0.25">
      <c r="A213" s="73" t="s">
        <v>8</v>
      </c>
      <c r="B213" s="73" t="s">
        <v>2</v>
      </c>
      <c r="C213" s="74" t="s">
        <v>8</v>
      </c>
      <c r="D213" s="74" t="s">
        <v>220</v>
      </c>
      <c r="E213" s="63">
        <v>16425468.220000001</v>
      </c>
      <c r="F213" s="63">
        <v>16161173.65</v>
      </c>
      <c r="G213" s="63">
        <v>15860892.470000001</v>
      </c>
      <c r="H213" s="63">
        <v>16377435.91</v>
      </c>
      <c r="I213" s="63">
        <v>16245743.279999999</v>
      </c>
      <c r="J213" s="63">
        <v>15129117.789999999</v>
      </c>
    </row>
    <row r="214" spans="1:10" outlineLevel="1" x14ac:dyDescent="0.25">
      <c r="A214" s="73" t="s">
        <v>8</v>
      </c>
      <c r="B214" s="73" t="s">
        <v>2</v>
      </c>
      <c r="C214" s="74" t="s">
        <v>8</v>
      </c>
      <c r="D214" s="74" t="s">
        <v>221</v>
      </c>
      <c r="E214" s="63">
        <v>28722629.91</v>
      </c>
      <c r="F214" s="63">
        <v>28456242.850000001</v>
      </c>
      <c r="G214" s="63">
        <v>27666066.420000002</v>
      </c>
      <c r="H214" s="63">
        <v>27548645.16</v>
      </c>
      <c r="I214" s="63">
        <v>27454897.800000001</v>
      </c>
      <c r="J214" s="63">
        <v>26878573.949999999</v>
      </c>
    </row>
    <row r="215" spans="1:10" outlineLevel="1" x14ac:dyDescent="0.25">
      <c r="A215" s="73" t="s">
        <v>8</v>
      </c>
      <c r="B215" s="73" t="s">
        <v>2</v>
      </c>
      <c r="C215" s="74" t="s">
        <v>8</v>
      </c>
      <c r="D215" s="74" t="s">
        <v>222</v>
      </c>
      <c r="E215" s="63">
        <v>23018301.109999999</v>
      </c>
      <c r="F215" s="63">
        <v>22532001.899999999</v>
      </c>
      <c r="G215" s="63">
        <v>22450295.239999998</v>
      </c>
      <c r="H215" s="63">
        <v>22231259.829999998</v>
      </c>
      <c r="I215" s="63">
        <v>22198763.98</v>
      </c>
      <c r="J215" s="63">
        <v>22278308.98</v>
      </c>
    </row>
    <row r="216" spans="1:10" outlineLevel="1" x14ac:dyDescent="0.25">
      <c r="A216" s="73" t="s">
        <v>8</v>
      </c>
      <c r="B216" s="73" t="s">
        <v>2</v>
      </c>
      <c r="C216" s="74" t="s">
        <v>8</v>
      </c>
      <c r="D216" s="74" t="s">
        <v>223</v>
      </c>
      <c r="E216" s="63" t="s">
        <v>306</v>
      </c>
      <c r="F216" s="63" t="s">
        <v>306</v>
      </c>
      <c r="G216" s="63" t="s">
        <v>306</v>
      </c>
      <c r="I216" s="63"/>
      <c r="J216" s="63"/>
    </row>
    <row r="217" spans="1:10" outlineLevel="1" x14ac:dyDescent="0.25">
      <c r="A217" s="73" t="s">
        <v>8</v>
      </c>
      <c r="B217" s="73" t="s">
        <v>2</v>
      </c>
      <c r="C217" s="74" t="s">
        <v>8</v>
      </c>
      <c r="D217" s="74" t="s">
        <v>224</v>
      </c>
      <c r="E217" s="63">
        <v>6621635.4900000002</v>
      </c>
      <c r="F217" s="63">
        <v>6685273.0700000003</v>
      </c>
      <c r="G217" s="63">
        <v>6632879.5800000001</v>
      </c>
      <c r="H217" s="63">
        <v>5855872.2599999998</v>
      </c>
      <c r="I217" s="63">
        <v>5685576.9699999997</v>
      </c>
      <c r="J217" s="63">
        <v>6481685.7300000004</v>
      </c>
    </row>
    <row r="218" spans="1:10" outlineLevel="1" x14ac:dyDescent="0.25">
      <c r="A218" s="73" t="s">
        <v>8</v>
      </c>
      <c r="B218" s="73" t="s">
        <v>2</v>
      </c>
      <c r="C218" s="74" t="s">
        <v>8</v>
      </c>
      <c r="D218" s="74" t="s">
        <v>225</v>
      </c>
      <c r="E218" s="63">
        <v>3665012.02</v>
      </c>
      <c r="F218" s="63">
        <v>3575709.96</v>
      </c>
      <c r="G218" s="63">
        <v>3528310.7</v>
      </c>
      <c r="H218" s="63">
        <v>4461251.6100000003</v>
      </c>
      <c r="I218" s="63">
        <v>4465745.37</v>
      </c>
      <c r="J218" s="63">
        <v>3375228.93</v>
      </c>
    </row>
    <row r="219" spans="1:10" outlineLevel="1" x14ac:dyDescent="0.25">
      <c r="A219" s="73" t="s">
        <v>8</v>
      </c>
      <c r="B219" s="73" t="s">
        <v>2</v>
      </c>
      <c r="C219" s="74" t="s">
        <v>8</v>
      </c>
      <c r="D219" s="74" t="s">
        <v>226</v>
      </c>
      <c r="E219" s="63">
        <v>9359158.9000000004</v>
      </c>
      <c r="F219" s="63">
        <v>9347497.8100000005</v>
      </c>
      <c r="G219" s="63">
        <v>9185521.0899999999</v>
      </c>
      <c r="H219" s="63">
        <v>8476618.2799999993</v>
      </c>
      <c r="I219" s="63">
        <v>8380858.79</v>
      </c>
      <c r="J219" s="63">
        <v>8144242.6299999999</v>
      </c>
    </row>
    <row r="220" spans="1:10" outlineLevel="1" x14ac:dyDescent="0.25">
      <c r="A220" s="73" t="s">
        <v>8</v>
      </c>
      <c r="B220" s="73" t="s">
        <v>2</v>
      </c>
      <c r="C220" s="74" t="s">
        <v>8</v>
      </c>
      <c r="D220" s="74" t="s">
        <v>227</v>
      </c>
      <c r="E220" s="63">
        <v>6553338.1600000001</v>
      </c>
      <c r="F220" s="63">
        <v>6637441.8799999999</v>
      </c>
      <c r="G220" s="63">
        <v>6549547.6900000004</v>
      </c>
      <c r="H220" s="63">
        <v>5776538.9900000002</v>
      </c>
      <c r="I220" s="63">
        <v>5661256.4500000002</v>
      </c>
      <c r="J220" s="63">
        <v>6448279.2599999998</v>
      </c>
    </row>
    <row r="221" spans="1:10" outlineLevel="1" x14ac:dyDescent="0.25">
      <c r="A221" s="73" t="s">
        <v>8</v>
      </c>
      <c r="B221" s="73" t="s">
        <v>2</v>
      </c>
      <c r="C221" s="74" t="s">
        <v>8</v>
      </c>
      <c r="D221" s="74" t="s">
        <v>228</v>
      </c>
      <c r="E221" s="63">
        <v>1202195.19</v>
      </c>
      <c r="F221" s="63">
        <v>1269157.92</v>
      </c>
      <c r="G221" s="63">
        <v>1233644.68</v>
      </c>
      <c r="H221" s="63">
        <v>1220374</v>
      </c>
      <c r="I221" s="63">
        <v>1204818.79</v>
      </c>
      <c r="J221" s="63">
        <v>1186511.4099999999</v>
      </c>
    </row>
    <row r="222" spans="1:10" outlineLevel="1" x14ac:dyDescent="0.25">
      <c r="A222" s="73" t="s">
        <v>8</v>
      </c>
      <c r="B222" s="73" t="s">
        <v>2</v>
      </c>
      <c r="C222" s="74" t="s">
        <v>8</v>
      </c>
      <c r="D222" s="74" t="s">
        <v>229</v>
      </c>
      <c r="E222" s="63" t="s">
        <v>306</v>
      </c>
      <c r="F222" s="63" t="s">
        <v>306</v>
      </c>
      <c r="G222" s="63" t="s">
        <v>306</v>
      </c>
      <c r="I222" s="63"/>
      <c r="J222" s="63"/>
    </row>
    <row r="223" spans="1:10" outlineLevel="1" x14ac:dyDescent="0.25">
      <c r="A223" s="73" t="s">
        <v>8</v>
      </c>
      <c r="B223" s="73" t="s">
        <v>2</v>
      </c>
      <c r="C223" s="74" t="s">
        <v>8</v>
      </c>
      <c r="D223" s="74" t="s">
        <v>230</v>
      </c>
      <c r="E223" s="63">
        <v>3854187.78</v>
      </c>
      <c r="F223" s="63">
        <v>3790286.04</v>
      </c>
      <c r="G223" s="63">
        <v>3754749.25</v>
      </c>
      <c r="H223" s="63">
        <v>3883753.57</v>
      </c>
      <c r="I223" s="63">
        <v>3733008.21</v>
      </c>
      <c r="J223" s="63">
        <v>3624458.71</v>
      </c>
    </row>
    <row r="224" spans="1:10" outlineLevel="1" x14ac:dyDescent="0.25">
      <c r="A224" s="73" t="s">
        <v>8</v>
      </c>
      <c r="B224" s="73" t="s">
        <v>2</v>
      </c>
      <c r="C224" s="74" t="s">
        <v>8</v>
      </c>
      <c r="D224" s="74" t="s">
        <v>231</v>
      </c>
      <c r="E224" s="63">
        <v>2236855.27</v>
      </c>
      <c r="F224" s="63">
        <v>2221628.06</v>
      </c>
      <c r="G224" s="63">
        <v>2068967.31</v>
      </c>
      <c r="H224" s="63">
        <v>1635386.19</v>
      </c>
      <c r="I224" s="63">
        <v>1703228.98</v>
      </c>
      <c r="J224" s="63">
        <v>2302846.2599999998</v>
      </c>
    </row>
    <row r="225" spans="1:10" outlineLevel="1" x14ac:dyDescent="0.25">
      <c r="A225" s="73" t="s">
        <v>8</v>
      </c>
      <c r="B225" s="73" t="s">
        <v>2</v>
      </c>
      <c r="C225" s="74" t="s">
        <v>8</v>
      </c>
      <c r="D225" s="74" t="s">
        <v>232</v>
      </c>
      <c r="E225" s="63">
        <v>1939690.88</v>
      </c>
      <c r="F225" s="63">
        <v>1910586.41</v>
      </c>
      <c r="G225" s="63">
        <v>1883868.18</v>
      </c>
      <c r="H225" s="63">
        <v>1665672.63</v>
      </c>
      <c r="I225" s="63">
        <v>1618965.75</v>
      </c>
      <c r="J225" s="63">
        <v>1590431.82</v>
      </c>
    </row>
    <row r="226" spans="1:10" outlineLevel="1" x14ac:dyDescent="0.25">
      <c r="A226" s="73" t="s">
        <v>8</v>
      </c>
      <c r="B226" s="73" t="s">
        <v>2</v>
      </c>
      <c r="C226" s="74" t="s">
        <v>8</v>
      </c>
      <c r="D226" s="74" t="s">
        <v>233</v>
      </c>
      <c r="E226" s="63">
        <v>14763511.77</v>
      </c>
      <c r="F226" s="63">
        <v>14757568.630000001</v>
      </c>
      <c r="G226" s="63">
        <v>14662418.949999999</v>
      </c>
      <c r="H226" s="63">
        <v>14319312.189999999</v>
      </c>
      <c r="I226" s="63">
        <v>13832870.34</v>
      </c>
      <c r="J226" s="63">
        <v>13430770.48</v>
      </c>
    </row>
    <row r="227" spans="1:10" outlineLevel="1" x14ac:dyDescent="0.25">
      <c r="A227" s="73" t="s">
        <v>8</v>
      </c>
      <c r="B227" s="73" t="s">
        <v>2</v>
      </c>
      <c r="C227" s="74" t="s">
        <v>8</v>
      </c>
      <c r="D227" s="74" t="s">
        <v>234</v>
      </c>
      <c r="E227" s="63">
        <v>6252319.3700000001</v>
      </c>
      <c r="F227" s="63">
        <v>6164336</v>
      </c>
      <c r="G227" s="63">
        <v>6113899.25</v>
      </c>
      <c r="H227" s="63">
        <v>6471452.0099999998</v>
      </c>
      <c r="I227" s="63">
        <v>6105835.2300000004</v>
      </c>
      <c r="J227" s="63">
        <v>5763873.0599999996</v>
      </c>
    </row>
    <row r="228" spans="1:10" outlineLevel="1" x14ac:dyDescent="0.25">
      <c r="A228" s="73" t="s">
        <v>8</v>
      </c>
      <c r="B228" s="73" t="s">
        <v>2</v>
      </c>
      <c r="C228" s="74" t="s">
        <v>8</v>
      </c>
      <c r="D228" s="74" t="s">
        <v>235</v>
      </c>
      <c r="E228" s="63">
        <v>9833351.2200000007</v>
      </c>
      <c r="F228" s="63">
        <v>9667340.1699999999</v>
      </c>
      <c r="G228" s="63">
        <v>9594857.1999999993</v>
      </c>
      <c r="H228" s="63">
        <v>9451916.3399999999</v>
      </c>
      <c r="I228" s="63">
        <v>9341882.3100000005</v>
      </c>
      <c r="J228" s="63">
        <v>9081676.5199999996</v>
      </c>
    </row>
    <row r="229" spans="1:10" outlineLevel="1" x14ac:dyDescent="0.25">
      <c r="A229" s="73" t="s">
        <v>8</v>
      </c>
      <c r="B229" s="73" t="s">
        <v>2</v>
      </c>
      <c r="C229" s="74" t="s">
        <v>8</v>
      </c>
      <c r="D229" s="74" t="s">
        <v>236</v>
      </c>
      <c r="E229" s="63">
        <v>7527578.2699999996</v>
      </c>
      <c r="F229" s="63">
        <v>7214025.8399999999</v>
      </c>
      <c r="G229" s="63">
        <v>7027777.71</v>
      </c>
      <c r="H229" s="63">
        <v>6886354.4000000004</v>
      </c>
      <c r="I229" s="63">
        <v>6754525.0599999996</v>
      </c>
      <c r="J229" s="63">
        <v>6448974.21</v>
      </c>
    </row>
    <row r="230" spans="1:10" outlineLevel="1" x14ac:dyDescent="0.25">
      <c r="A230" s="73" t="s">
        <v>8</v>
      </c>
      <c r="B230" s="73" t="s">
        <v>2</v>
      </c>
      <c r="C230" s="74" t="s">
        <v>8</v>
      </c>
      <c r="D230" s="74" t="s">
        <v>237</v>
      </c>
      <c r="E230" s="63">
        <v>13620596.99</v>
      </c>
      <c r="F230" s="63">
        <v>13590792.699999999</v>
      </c>
      <c r="G230" s="63">
        <v>13441098.710000001</v>
      </c>
      <c r="H230" s="63">
        <v>13123926.140000001</v>
      </c>
      <c r="I230" s="63">
        <v>13007053.050000001</v>
      </c>
      <c r="J230" s="63">
        <v>12777171</v>
      </c>
    </row>
    <row r="231" spans="1:10" outlineLevel="1" x14ac:dyDescent="0.25">
      <c r="A231" s="73" t="s">
        <v>8</v>
      </c>
      <c r="B231" s="73" t="s">
        <v>2</v>
      </c>
      <c r="C231" s="74" t="s">
        <v>8</v>
      </c>
      <c r="D231" s="74" t="s">
        <v>238</v>
      </c>
      <c r="E231" s="63" t="s">
        <v>306</v>
      </c>
      <c r="F231" s="63" t="s">
        <v>306</v>
      </c>
      <c r="G231" s="63" t="s">
        <v>306</v>
      </c>
      <c r="I231" s="63"/>
      <c r="J231" s="63"/>
    </row>
    <row r="232" spans="1:10" outlineLevel="1" x14ac:dyDescent="0.25">
      <c r="A232" s="73" t="s">
        <v>8</v>
      </c>
      <c r="B232" s="73" t="s">
        <v>2</v>
      </c>
      <c r="C232" s="74" t="s">
        <v>8</v>
      </c>
      <c r="D232" s="74" t="s">
        <v>239</v>
      </c>
      <c r="E232" s="63">
        <v>14584241.050000001</v>
      </c>
      <c r="F232" s="63">
        <v>14361062.310000001</v>
      </c>
      <c r="G232" s="63">
        <v>13751844.800000001</v>
      </c>
      <c r="H232" s="63">
        <v>11652682.75</v>
      </c>
      <c r="I232" s="63">
        <v>11590163.75</v>
      </c>
      <c r="J232" s="63">
        <v>12636516.210000001</v>
      </c>
    </row>
    <row r="233" spans="1:10" outlineLevel="1" x14ac:dyDescent="0.25">
      <c r="A233" s="73" t="s">
        <v>8</v>
      </c>
      <c r="B233" s="73" t="s">
        <v>2</v>
      </c>
      <c r="C233" s="74" t="s">
        <v>8</v>
      </c>
      <c r="D233" s="74" t="s">
        <v>240</v>
      </c>
      <c r="E233" s="63">
        <v>24489162.27</v>
      </c>
      <c r="F233" s="63">
        <v>24174268.940000001</v>
      </c>
      <c r="G233" s="63">
        <v>23537312.75</v>
      </c>
      <c r="H233" s="63">
        <v>24814625.23</v>
      </c>
      <c r="I233" s="63">
        <v>24286461.129999999</v>
      </c>
      <c r="J233" s="63">
        <v>21948572.559999999</v>
      </c>
    </row>
    <row r="234" spans="1:10" outlineLevel="1" x14ac:dyDescent="0.25">
      <c r="A234" s="73" t="s">
        <v>8</v>
      </c>
      <c r="B234" s="73" t="s">
        <v>2</v>
      </c>
      <c r="C234" s="74" t="s">
        <v>8</v>
      </c>
      <c r="D234" s="74" t="s">
        <v>241</v>
      </c>
      <c r="E234" s="63">
        <v>2646770.58</v>
      </c>
      <c r="F234" s="63">
        <v>2663578.6</v>
      </c>
      <c r="G234" s="63">
        <v>2643315.5099999998</v>
      </c>
      <c r="H234" s="63">
        <v>2720371.6</v>
      </c>
      <c r="I234" s="63">
        <v>2898240.85</v>
      </c>
      <c r="J234" s="63">
        <v>2631279.36</v>
      </c>
    </row>
    <row r="235" spans="1:10" outlineLevel="1" x14ac:dyDescent="0.25">
      <c r="A235" s="73" t="s">
        <v>8</v>
      </c>
      <c r="B235" s="73" t="s">
        <v>2</v>
      </c>
      <c r="C235" s="74" t="s">
        <v>8</v>
      </c>
      <c r="D235" s="74" t="s">
        <v>242</v>
      </c>
      <c r="E235" s="63">
        <v>7326276.2300000004</v>
      </c>
      <c r="F235" s="63">
        <v>7165155.3799999999</v>
      </c>
      <c r="G235" s="63">
        <v>7182805.8099999996</v>
      </c>
      <c r="H235" s="63">
        <v>7158921.5700000003</v>
      </c>
      <c r="I235" s="63">
        <v>7176821.96</v>
      </c>
      <c r="J235" s="63">
        <v>7065569.7300000004</v>
      </c>
    </row>
    <row r="236" spans="1:10" outlineLevel="1" x14ac:dyDescent="0.25">
      <c r="A236" s="73" t="s">
        <v>8</v>
      </c>
      <c r="B236" s="73" t="s">
        <v>2</v>
      </c>
      <c r="C236" s="74" t="s">
        <v>8</v>
      </c>
      <c r="D236" s="74" t="s">
        <v>243</v>
      </c>
      <c r="E236" s="63">
        <v>41306680.920000002</v>
      </c>
      <c r="F236" s="63">
        <v>41502117.630000003</v>
      </c>
      <c r="G236" s="63">
        <v>41032385.920000002</v>
      </c>
      <c r="H236" s="63">
        <v>39679504.539999999</v>
      </c>
      <c r="I236" s="63">
        <v>39359552.780000001</v>
      </c>
      <c r="J236" s="63">
        <v>40727228.32</v>
      </c>
    </row>
    <row r="237" spans="1:10" outlineLevel="1" x14ac:dyDescent="0.25">
      <c r="A237" s="73" t="s">
        <v>8</v>
      </c>
      <c r="B237" s="73" t="s">
        <v>2</v>
      </c>
      <c r="C237" s="74" t="s">
        <v>8</v>
      </c>
      <c r="D237" s="74" t="s">
        <v>244</v>
      </c>
      <c r="E237" s="63">
        <v>21053225.420000002</v>
      </c>
      <c r="F237" s="63">
        <v>20566187.789999999</v>
      </c>
      <c r="G237" s="63">
        <v>20306496.010000002</v>
      </c>
      <c r="H237" s="63">
        <v>20852959.84</v>
      </c>
      <c r="I237" s="63">
        <v>20721155.359999999</v>
      </c>
      <c r="J237" s="63">
        <v>19417382.370000001</v>
      </c>
    </row>
    <row r="238" spans="1:10" outlineLevel="1" x14ac:dyDescent="0.25">
      <c r="A238" s="73" t="s">
        <v>8</v>
      </c>
      <c r="B238" s="73" t="s">
        <v>2</v>
      </c>
      <c r="C238" s="74" t="s">
        <v>8</v>
      </c>
      <c r="D238" s="74" t="s">
        <v>245</v>
      </c>
      <c r="E238" s="63">
        <v>31870951.510000002</v>
      </c>
      <c r="F238" s="63">
        <v>31307939.100000001</v>
      </c>
      <c r="G238" s="63">
        <v>30862875.84</v>
      </c>
      <c r="H238" s="63">
        <v>30096300.48</v>
      </c>
      <c r="I238" s="63">
        <v>30401548.559999999</v>
      </c>
      <c r="J238" s="63">
        <v>30355983.210000001</v>
      </c>
    </row>
    <row r="239" spans="1:10" outlineLevel="1" x14ac:dyDescent="0.25">
      <c r="A239" s="73" t="s">
        <v>8</v>
      </c>
      <c r="B239" s="73" t="s">
        <v>2</v>
      </c>
      <c r="C239" s="74" t="s">
        <v>8</v>
      </c>
      <c r="D239" s="74" t="s">
        <v>246</v>
      </c>
      <c r="E239" s="63">
        <v>11501899.689999999</v>
      </c>
      <c r="F239" s="63">
        <v>11115928.15</v>
      </c>
      <c r="G239" s="63">
        <v>11039897.949999999</v>
      </c>
      <c r="H239" s="63">
        <v>10380701.060000001</v>
      </c>
      <c r="I239" s="63">
        <v>10690404.060000001</v>
      </c>
      <c r="J239" s="63">
        <v>11120147.27</v>
      </c>
    </row>
    <row r="240" spans="1:10" outlineLevel="1" x14ac:dyDescent="0.25">
      <c r="A240" s="73" t="s">
        <v>8</v>
      </c>
      <c r="B240" s="73" t="s">
        <v>2</v>
      </c>
      <c r="C240" s="74" t="s">
        <v>8</v>
      </c>
      <c r="D240" s="74" t="s">
        <v>247</v>
      </c>
      <c r="E240" s="63" t="s">
        <v>306</v>
      </c>
      <c r="F240" s="63" t="s">
        <v>306</v>
      </c>
      <c r="G240" s="63" t="s">
        <v>306</v>
      </c>
      <c r="I240" s="63"/>
      <c r="J240" s="63"/>
    </row>
    <row r="241" spans="1:10" outlineLevel="1" x14ac:dyDescent="0.25">
      <c r="A241" s="73" t="s">
        <v>8</v>
      </c>
      <c r="B241" s="73" t="s">
        <v>2</v>
      </c>
      <c r="C241" s="74" t="s">
        <v>8</v>
      </c>
      <c r="D241" s="74" t="s">
        <v>248</v>
      </c>
      <c r="E241" s="63">
        <v>29524443.09</v>
      </c>
      <c r="F241" s="63">
        <v>28769182.510000002</v>
      </c>
      <c r="G241" s="63">
        <v>28166338.620000001</v>
      </c>
      <c r="H241" s="63">
        <v>28394507.449999999</v>
      </c>
      <c r="I241" s="63">
        <v>27935981.699999999</v>
      </c>
      <c r="J241" s="63">
        <v>27436093.789999999</v>
      </c>
    </row>
    <row r="242" spans="1:10" outlineLevel="1" x14ac:dyDescent="0.25">
      <c r="A242" s="73" t="s">
        <v>8</v>
      </c>
      <c r="B242" s="73" t="s">
        <v>2</v>
      </c>
      <c r="C242" s="74" t="s">
        <v>8</v>
      </c>
      <c r="D242" s="74" t="s">
        <v>249</v>
      </c>
      <c r="E242" s="63">
        <v>16161967.33</v>
      </c>
      <c r="F242" s="63">
        <v>16291231.859999999</v>
      </c>
      <c r="G242" s="63">
        <v>16015460.74</v>
      </c>
      <c r="H242" s="63">
        <v>14650252.9</v>
      </c>
      <c r="I242" s="63">
        <v>14404703.109999999</v>
      </c>
      <c r="J242" s="63">
        <v>15698585.689999999</v>
      </c>
    </row>
    <row r="243" spans="1:10" outlineLevel="1" x14ac:dyDescent="0.25">
      <c r="A243" s="73" t="s">
        <v>8</v>
      </c>
      <c r="B243" s="73" t="s">
        <v>2</v>
      </c>
      <c r="C243" s="74" t="s">
        <v>8</v>
      </c>
      <c r="D243" s="74" t="s">
        <v>250</v>
      </c>
      <c r="E243" s="63">
        <v>11109447.779999999</v>
      </c>
      <c r="F243" s="63">
        <v>11012668.98</v>
      </c>
      <c r="G243" s="63">
        <v>10884758.300000001</v>
      </c>
      <c r="H243" s="63">
        <v>10632700.42</v>
      </c>
      <c r="I243" s="63">
        <v>10626221.41</v>
      </c>
      <c r="J243" s="63">
        <v>10341124.68</v>
      </c>
    </row>
    <row r="244" spans="1:10" outlineLevel="1" x14ac:dyDescent="0.25">
      <c r="A244" s="73" t="s">
        <v>8</v>
      </c>
      <c r="B244" s="73" t="s">
        <v>2</v>
      </c>
      <c r="C244" s="74" t="s">
        <v>8</v>
      </c>
      <c r="D244" s="74" t="s">
        <v>251</v>
      </c>
      <c r="E244" s="63">
        <v>10782741.380000001</v>
      </c>
      <c r="F244" s="63">
        <v>10570990.390000001</v>
      </c>
      <c r="G244" s="63">
        <v>10196552.060000001</v>
      </c>
      <c r="H244" s="63">
        <v>10642175.699999999</v>
      </c>
      <c r="I244" s="63">
        <v>10014235.41</v>
      </c>
      <c r="J244" s="63">
        <v>9365698.6099999994</v>
      </c>
    </row>
    <row r="245" spans="1:10" outlineLevel="1" x14ac:dyDescent="0.25">
      <c r="A245" s="73" t="s">
        <v>8</v>
      </c>
      <c r="B245" s="73" t="s">
        <v>2</v>
      </c>
      <c r="C245" s="74" t="s">
        <v>8</v>
      </c>
      <c r="D245" s="74" t="s">
        <v>252</v>
      </c>
      <c r="E245" s="63" t="s">
        <v>306</v>
      </c>
      <c r="F245" s="63" t="s">
        <v>306</v>
      </c>
      <c r="G245" s="63" t="s">
        <v>306</v>
      </c>
      <c r="I245" s="63"/>
      <c r="J245" s="63"/>
    </row>
    <row r="246" spans="1:10" outlineLevel="1" x14ac:dyDescent="0.25">
      <c r="A246" s="73" t="s">
        <v>8</v>
      </c>
      <c r="B246" s="73" t="s">
        <v>2</v>
      </c>
      <c r="C246" s="74" t="s">
        <v>8</v>
      </c>
      <c r="D246" s="74" t="s">
        <v>253</v>
      </c>
      <c r="E246" s="63">
        <v>13700041.43</v>
      </c>
      <c r="F246" s="63">
        <v>13522754.439999999</v>
      </c>
      <c r="G246" s="63">
        <v>13187562.859999999</v>
      </c>
      <c r="H246" s="63">
        <v>12763065.42</v>
      </c>
      <c r="I246" s="63">
        <v>12507881.300000001</v>
      </c>
      <c r="J246" s="63">
        <v>12897943.220000001</v>
      </c>
    </row>
    <row r="247" spans="1:10" outlineLevel="1" x14ac:dyDescent="0.25">
      <c r="A247" s="73" t="s">
        <v>8</v>
      </c>
      <c r="B247" s="73" t="s">
        <v>2</v>
      </c>
      <c r="C247" s="74" t="s">
        <v>8</v>
      </c>
      <c r="D247" s="74" t="s">
        <v>254</v>
      </c>
      <c r="E247" s="63">
        <v>31498519.870000001</v>
      </c>
      <c r="F247" s="63">
        <v>30966352.280000001</v>
      </c>
      <c r="G247" s="63">
        <v>30396372.170000002</v>
      </c>
      <c r="H247" s="63">
        <v>29657407.84</v>
      </c>
      <c r="I247" s="63">
        <v>29061311.649999999</v>
      </c>
      <c r="J247" s="63">
        <v>28417160.920000002</v>
      </c>
    </row>
    <row r="248" spans="1:10" outlineLevel="1" x14ac:dyDescent="0.25">
      <c r="A248" s="73" t="s">
        <v>8</v>
      </c>
      <c r="B248" s="73" t="s">
        <v>2</v>
      </c>
      <c r="C248" s="74" t="s">
        <v>8</v>
      </c>
      <c r="D248" s="74" t="s">
        <v>255</v>
      </c>
      <c r="E248" s="63">
        <v>24400057.84</v>
      </c>
      <c r="F248" s="63">
        <v>24305360.149999999</v>
      </c>
      <c r="G248" s="63">
        <v>24508436.359999999</v>
      </c>
      <c r="H248" s="63">
        <v>25483172.300000001</v>
      </c>
      <c r="I248" s="63">
        <v>25457957.539999999</v>
      </c>
      <c r="J248" s="63">
        <v>25605686.920000002</v>
      </c>
    </row>
    <row r="249" spans="1:10" outlineLevel="1" x14ac:dyDescent="0.25">
      <c r="A249" s="73" t="s">
        <v>8</v>
      </c>
      <c r="B249" s="73" t="s">
        <v>2</v>
      </c>
      <c r="C249" s="74" t="s">
        <v>8</v>
      </c>
      <c r="D249" s="74" t="s">
        <v>256</v>
      </c>
      <c r="E249" s="63">
        <v>32333615.390000001</v>
      </c>
      <c r="F249" s="63">
        <v>32016357.370000001</v>
      </c>
      <c r="G249" s="63">
        <v>31839176.420000002</v>
      </c>
      <c r="H249" s="63">
        <v>32807127.550000001</v>
      </c>
      <c r="I249" s="63">
        <v>31096172.920000002</v>
      </c>
      <c r="J249" s="63">
        <v>31348996.879999999</v>
      </c>
    </row>
    <row r="250" spans="1:10" outlineLevel="1" x14ac:dyDescent="0.25">
      <c r="A250" s="73" t="s">
        <v>8</v>
      </c>
      <c r="B250" s="73" t="s">
        <v>2</v>
      </c>
      <c r="C250" s="74" t="s">
        <v>8</v>
      </c>
      <c r="D250" s="74" t="s">
        <v>257</v>
      </c>
      <c r="E250" s="63">
        <v>10629522.25</v>
      </c>
      <c r="F250" s="63">
        <v>10450364.439999999</v>
      </c>
      <c r="G250" s="63">
        <v>10380637.1</v>
      </c>
      <c r="H250" s="63">
        <v>9771098.7300000004</v>
      </c>
      <c r="I250" s="63">
        <v>9952926.6899999995</v>
      </c>
      <c r="J250" s="63">
        <v>11058626.93</v>
      </c>
    </row>
    <row r="251" spans="1:10" outlineLevel="1" x14ac:dyDescent="0.25">
      <c r="A251" s="73" t="s">
        <v>8</v>
      </c>
      <c r="B251" s="73" t="s">
        <v>2</v>
      </c>
      <c r="C251" s="74" t="s">
        <v>8</v>
      </c>
      <c r="D251" s="74" t="s">
        <v>258</v>
      </c>
      <c r="E251" s="63">
        <v>6884012.79</v>
      </c>
      <c r="F251" s="63">
        <v>6860961.8399999999</v>
      </c>
      <c r="G251" s="63">
        <v>6615469.0899999999</v>
      </c>
      <c r="H251" s="63">
        <v>6390745.6500000004</v>
      </c>
      <c r="I251" s="63">
        <v>6103469.6399999997</v>
      </c>
      <c r="J251" s="63">
        <v>5892093.2199999997</v>
      </c>
    </row>
    <row r="252" spans="1:10" outlineLevel="1" x14ac:dyDescent="0.25">
      <c r="A252" s="73" t="s">
        <v>8</v>
      </c>
      <c r="B252" s="73" t="s">
        <v>2</v>
      </c>
      <c r="C252" s="74" t="s">
        <v>8</v>
      </c>
      <c r="D252" s="74" t="s">
        <v>259</v>
      </c>
      <c r="E252" s="63">
        <v>1799135.03</v>
      </c>
      <c r="F252" s="63">
        <v>1782139.8</v>
      </c>
      <c r="G252" s="63">
        <v>1763930.74</v>
      </c>
      <c r="H252" s="63">
        <v>1746047.25</v>
      </c>
      <c r="I252" s="63">
        <v>1724754.82</v>
      </c>
      <c r="J252" s="63">
        <v>1707531.23</v>
      </c>
    </row>
    <row r="253" spans="1:10" outlineLevel="1" x14ac:dyDescent="0.25">
      <c r="A253" s="73" t="s">
        <v>8</v>
      </c>
      <c r="B253" s="73" t="s">
        <v>2</v>
      </c>
      <c r="C253" s="74" t="s">
        <v>8</v>
      </c>
      <c r="D253" s="74" t="s">
        <v>260</v>
      </c>
      <c r="E253" s="63">
        <v>2375982.0299999998</v>
      </c>
      <c r="F253" s="63">
        <v>2338764.2000000002</v>
      </c>
      <c r="G253" s="63">
        <v>2477005.27</v>
      </c>
      <c r="H253" s="63">
        <v>2185484.4500000002</v>
      </c>
      <c r="I253" s="63">
        <v>2160243.96</v>
      </c>
      <c r="J253" s="63">
        <v>2410255.29</v>
      </c>
    </row>
    <row r="254" spans="1:10" outlineLevel="1" x14ac:dyDescent="0.25">
      <c r="A254" s="73" t="s">
        <v>8</v>
      </c>
      <c r="B254" s="73" t="s">
        <v>2</v>
      </c>
      <c r="C254" s="74" t="s">
        <v>8</v>
      </c>
      <c r="D254" s="74" t="s">
        <v>261</v>
      </c>
      <c r="E254" s="63" t="s">
        <v>306</v>
      </c>
      <c r="F254" s="63" t="s">
        <v>306</v>
      </c>
      <c r="G254" s="63" t="s">
        <v>306</v>
      </c>
      <c r="I254" s="63"/>
      <c r="J254" s="63"/>
    </row>
    <row r="255" spans="1:10" outlineLevel="1" x14ac:dyDescent="0.25">
      <c r="A255" s="73" t="s">
        <v>8</v>
      </c>
      <c r="B255" s="73" t="s">
        <v>2</v>
      </c>
      <c r="C255" s="74" t="s">
        <v>8</v>
      </c>
      <c r="D255" s="74" t="s">
        <v>262</v>
      </c>
      <c r="E255" s="63">
        <v>1046087.05</v>
      </c>
      <c r="F255" s="63">
        <v>1024367.53</v>
      </c>
      <c r="G255" s="63">
        <v>1015661.82</v>
      </c>
      <c r="H255" s="63">
        <v>862493.96</v>
      </c>
      <c r="I255" s="63">
        <v>742102.46</v>
      </c>
      <c r="J255" s="63">
        <v>845761.52</v>
      </c>
    </row>
    <row r="256" spans="1:10" outlineLevel="1" x14ac:dyDescent="0.25">
      <c r="A256" s="73" t="s">
        <v>8</v>
      </c>
      <c r="B256" s="73" t="s">
        <v>2</v>
      </c>
      <c r="C256" s="74" t="s">
        <v>8</v>
      </c>
      <c r="D256" s="74" t="s">
        <v>263</v>
      </c>
      <c r="E256" s="63">
        <v>1044710.46</v>
      </c>
      <c r="F256" s="63">
        <v>1031027.6</v>
      </c>
      <c r="G256" s="63">
        <v>1012334.99</v>
      </c>
      <c r="H256" s="63">
        <v>1126270.29</v>
      </c>
      <c r="I256" s="63">
        <v>1111550.8600000001</v>
      </c>
      <c r="J256" s="63">
        <v>1032033.45</v>
      </c>
    </row>
    <row r="257" spans="1:10" outlineLevel="1" x14ac:dyDescent="0.25">
      <c r="A257" s="73" t="s">
        <v>8</v>
      </c>
      <c r="B257" s="73" t="s">
        <v>2</v>
      </c>
      <c r="C257" s="74" t="s">
        <v>8</v>
      </c>
      <c r="D257" s="74" t="s">
        <v>264</v>
      </c>
      <c r="E257" s="63">
        <v>1127563.46</v>
      </c>
      <c r="F257" s="63">
        <v>1120210.06</v>
      </c>
      <c r="G257" s="63">
        <v>1182057.69</v>
      </c>
      <c r="H257" s="63">
        <v>1191322.94</v>
      </c>
      <c r="I257" s="63">
        <v>1190422.58</v>
      </c>
      <c r="J257" s="63">
        <v>1103444.3999999999</v>
      </c>
    </row>
    <row r="258" spans="1:10" outlineLevel="1" x14ac:dyDescent="0.25">
      <c r="A258" s="73" t="s">
        <v>8</v>
      </c>
      <c r="B258" s="73" t="s">
        <v>2</v>
      </c>
      <c r="C258" s="74" t="s">
        <v>8</v>
      </c>
      <c r="D258" s="74" t="s">
        <v>265</v>
      </c>
      <c r="E258" s="63">
        <v>1364302.46</v>
      </c>
      <c r="F258" s="63">
        <v>1174995.8999999999</v>
      </c>
      <c r="G258" s="63">
        <v>934712.84</v>
      </c>
      <c r="H258" s="63">
        <v>834979.98</v>
      </c>
      <c r="I258" s="63">
        <v>735077.48</v>
      </c>
      <c r="J258" s="63">
        <v>748074.46</v>
      </c>
    </row>
    <row r="259" spans="1:10" outlineLevel="1" x14ac:dyDescent="0.25">
      <c r="A259" s="73" t="s">
        <v>8</v>
      </c>
      <c r="B259" s="73" t="s">
        <v>2</v>
      </c>
      <c r="C259" s="74" t="s">
        <v>8</v>
      </c>
      <c r="D259" s="74" t="s">
        <v>266</v>
      </c>
      <c r="E259" s="63">
        <v>2365845.85</v>
      </c>
      <c r="F259" s="63">
        <v>2317235.52</v>
      </c>
      <c r="G259" s="63">
        <v>2279047.98</v>
      </c>
      <c r="H259" s="63">
        <v>2051983.63</v>
      </c>
      <c r="I259" s="63">
        <v>2084516.88</v>
      </c>
      <c r="J259" s="63">
        <v>2073592.8</v>
      </c>
    </row>
    <row r="260" spans="1:10" outlineLevel="1" x14ac:dyDescent="0.25">
      <c r="A260" s="73" t="s">
        <v>8</v>
      </c>
      <c r="B260" s="73" t="s">
        <v>2</v>
      </c>
      <c r="C260" s="74" t="s">
        <v>8</v>
      </c>
      <c r="D260" s="74" t="s">
        <v>267</v>
      </c>
      <c r="E260" s="63">
        <v>3432246.94</v>
      </c>
      <c r="F260" s="63">
        <v>3328809.95</v>
      </c>
      <c r="G260" s="63">
        <v>3149220.36</v>
      </c>
      <c r="H260" s="63">
        <v>3235105.03</v>
      </c>
      <c r="I260" s="63">
        <v>3132200.13</v>
      </c>
      <c r="J260" s="63">
        <v>2923304.78</v>
      </c>
    </row>
    <row r="261" spans="1:10" outlineLevel="1" x14ac:dyDescent="0.25">
      <c r="A261" s="73" t="s">
        <v>8</v>
      </c>
      <c r="B261" s="73" t="s">
        <v>2</v>
      </c>
      <c r="C261" s="74" t="s">
        <v>8</v>
      </c>
      <c r="D261" s="74" t="s">
        <v>268</v>
      </c>
      <c r="E261" s="63">
        <v>1528082.44</v>
      </c>
      <c r="F261" s="63">
        <v>1537639.91</v>
      </c>
      <c r="G261" s="63">
        <v>1513048.12</v>
      </c>
      <c r="H261" s="63">
        <v>1070988.26</v>
      </c>
      <c r="I261" s="63">
        <v>1073986.32</v>
      </c>
      <c r="J261" s="63">
        <v>1406007.18</v>
      </c>
    </row>
    <row r="262" spans="1:10" outlineLevel="1" x14ac:dyDescent="0.25">
      <c r="A262" s="73" t="s">
        <v>8</v>
      </c>
      <c r="B262" s="73" t="s">
        <v>2</v>
      </c>
      <c r="C262" s="74" t="s">
        <v>8</v>
      </c>
      <c r="D262" s="74" t="s">
        <v>269</v>
      </c>
      <c r="E262" s="63">
        <v>3806726.33</v>
      </c>
      <c r="F262" s="63">
        <v>3692195.29</v>
      </c>
      <c r="G262" s="63">
        <v>3661286.68</v>
      </c>
      <c r="H262" s="63">
        <v>3931239.92</v>
      </c>
      <c r="I262" s="63">
        <v>3770416.87</v>
      </c>
      <c r="J262" s="63">
        <v>3560063.86</v>
      </c>
    </row>
    <row r="263" spans="1:10" outlineLevel="1" x14ac:dyDescent="0.25">
      <c r="A263" s="73" t="s">
        <v>8</v>
      </c>
      <c r="B263" s="73" t="s">
        <v>2</v>
      </c>
      <c r="C263" s="74" t="s">
        <v>8</v>
      </c>
      <c r="D263" s="74" t="s">
        <v>270</v>
      </c>
      <c r="E263" s="63" t="s">
        <v>306</v>
      </c>
      <c r="F263" s="63" t="s">
        <v>306</v>
      </c>
      <c r="G263" s="63" t="s">
        <v>306</v>
      </c>
      <c r="I263" s="63"/>
      <c r="J263" s="63"/>
    </row>
    <row r="264" spans="1:10" outlineLevel="1" x14ac:dyDescent="0.25">
      <c r="A264" s="73" t="s">
        <v>8</v>
      </c>
      <c r="B264" s="73" t="s">
        <v>2</v>
      </c>
      <c r="C264" s="74" t="s">
        <v>8</v>
      </c>
      <c r="D264" s="74" t="s">
        <v>271</v>
      </c>
      <c r="E264" s="63">
        <v>2010644.7</v>
      </c>
      <c r="F264" s="63">
        <v>1988649.21</v>
      </c>
      <c r="G264" s="63">
        <v>1968801.57</v>
      </c>
      <c r="H264" s="63">
        <v>2137692.63</v>
      </c>
      <c r="I264" s="63">
        <v>2123292.77</v>
      </c>
      <c r="J264" s="63">
        <v>2097954.23</v>
      </c>
    </row>
    <row r="265" spans="1:10" outlineLevel="1" x14ac:dyDescent="0.25">
      <c r="A265" s="73" t="s">
        <v>8</v>
      </c>
      <c r="B265" s="73" t="s">
        <v>2</v>
      </c>
      <c r="C265" s="74" t="s">
        <v>8</v>
      </c>
      <c r="D265" s="74" t="s">
        <v>272</v>
      </c>
      <c r="E265" s="63">
        <v>1027350.09</v>
      </c>
      <c r="F265" s="63">
        <v>1025887.48</v>
      </c>
      <c r="G265" s="63" t="s">
        <v>306</v>
      </c>
      <c r="H265" s="63">
        <v>942419.35</v>
      </c>
      <c r="I265" s="63">
        <v>936282.04</v>
      </c>
      <c r="J265" s="63"/>
    </row>
    <row r="266" spans="1:10" outlineLevel="1" x14ac:dyDescent="0.25">
      <c r="A266" s="73" t="s">
        <v>8</v>
      </c>
      <c r="B266" s="73" t="s">
        <v>2</v>
      </c>
      <c r="C266" s="74" t="s">
        <v>8</v>
      </c>
      <c r="D266" s="74" t="s">
        <v>273</v>
      </c>
      <c r="E266" s="63">
        <v>1741853.25</v>
      </c>
      <c r="F266" s="63">
        <v>1684132.79</v>
      </c>
      <c r="G266" s="63">
        <v>1663615.42</v>
      </c>
      <c r="H266" s="63">
        <v>1566827.59</v>
      </c>
      <c r="I266" s="63">
        <v>1537787.8</v>
      </c>
      <c r="J266" s="63">
        <v>1521996.69</v>
      </c>
    </row>
    <row r="267" spans="1:10" outlineLevel="1" x14ac:dyDescent="0.25">
      <c r="A267" s="73" t="s">
        <v>8</v>
      </c>
      <c r="B267" s="73" t="s">
        <v>2</v>
      </c>
      <c r="C267" s="74" t="s">
        <v>8</v>
      </c>
      <c r="D267" s="74" t="s">
        <v>274</v>
      </c>
      <c r="E267" s="63">
        <v>1098170.78</v>
      </c>
      <c r="F267" s="63">
        <v>1083008.3</v>
      </c>
      <c r="G267" s="63">
        <v>1069297.71</v>
      </c>
      <c r="H267" s="63">
        <v>1244124.01</v>
      </c>
      <c r="I267" s="63">
        <v>1304867.01</v>
      </c>
      <c r="J267" s="63">
        <v>1240489.26</v>
      </c>
    </row>
    <row r="268" spans="1:10" outlineLevel="1" x14ac:dyDescent="0.25">
      <c r="A268" s="73" t="s">
        <v>8</v>
      </c>
      <c r="B268" s="73" t="s">
        <v>2</v>
      </c>
      <c r="C268" s="74" t="s">
        <v>8</v>
      </c>
      <c r="D268" s="74" t="s">
        <v>275</v>
      </c>
      <c r="E268" s="63">
        <v>902830.04</v>
      </c>
      <c r="F268" s="63">
        <v>719685.09</v>
      </c>
      <c r="G268" s="63">
        <v>673805.52</v>
      </c>
      <c r="H268" s="63">
        <v>822494.48</v>
      </c>
      <c r="I268" s="63">
        <v>780468.88</v>
      </c>
      <c r="J268" s="63">
        <v>637119.51</v>
      </c>
    </row>
    <row r="269" spans="1:10" outlineLevel="1" x14ac:dyDescent="0.25">
      <c r="A269" s="73" t="s">
        <v>8</v>
      </c>
      <c r="B269" s="73" t="s">
        <v>2</v>
      </c>
      <c r="C269" s="74" t="s">
        <v>8</v>
      </c>
      <c r="D269" s="74" t="s">
        <v>276</v>
      </c>
      <c r="E269" s="63" t="s">
        <v>306</v>
      </c>
      <c r="F269" s="63" t="s">
        <v>306</v>
      </c>
      <c r="G269" s="63" t="s">
        <v>306</v>
      </c>
      <c r="I269" s="63"/>
      <c r="J269" s="63"/>
    </row>
    <row r="270" spans="1:10" outlineLevel="1" x14ac:dyDescent="0.25">
      <c r="A270" s="73" t="s">
        <v>8</v>
      </c>
      <c r="B270" s="73" t="s">
        <v>2</v>
      </c>
      <c r="C270" s="74" t="s">
        <v>8</v>
      </c>
      <c r="D270" s="74" t="s">
        <v>277</v>
      </c>
      <c r="E270" s="63">
        <v>9057725.1300000008</v>
      </c>
      <c r="F270" s="63">
        <v>8916884.9700000007</v>
      </c>
      <c r="G270" s="63">
        <v>8556360.75</v>
      </c>
      <c r="H270" s="63">
        <v>8566522.3699999992</v>
      </c>
      <c r="I270" s="63">
        <v>8524120.3399999999</v>
      </c>
      <c r="J270" s="63">
        <v>8333564.3700000001</v>
      </c>
    </row>
    <row r="271" spans="1:10" outlineLevel="1" x14ac:dyDescent="0.25">
      <c r="A271" s="73" t="s">
        <v>8</v>
      </c>
      <c r="B271" s="73" t="s">
        <v>2</v>
      </c>
      <c r="C271" s="74" t="s">
        <v>8</v>
      </c>
      <c r="D271" s="74" t="s">
        <v>278</v>
      </c>
      <c r="E271" s="63">
        <v>6211546.5599999996</v>
      </c>
      <c r="F271" s="63">
        <v>6039438.9299999997</v>
      </c>
      <c r="G271" s="63">
        <v>6008273.6399999997</v>
      </c>
      <c r="H271" s="63">
        <v>5899444.6299999999</v>
      </c>
      <c r="I271" s="63">
        <v>5835091.1799999997</v>
      </c>
      <c r="J271" s="63">
        <v>5818816.1699999999</v>
      </c>
    </row>
    <row r="272" spans="1:10" outlineLevel="1" x14ac:dyDescent="0.25">
      <c r="A272" s="73" t="s">
        <v>8</v>
      </c>
      <c r="B272" s="73" t="s">
        <v>2</v>
      </c>
      <c r="C272" s="74" t="s">
        <v>8</v>
      </c>
      <c r="D272" s="74" t="s">
        <v>279</v>
      </c>
      <c r="E272" s="63">
        <v>3301693.03</v>
      </c>
      <c r="F272" s="63">
        <v>3273379.14</v>
      </c>
      <c r="G272" s="63">
        <v>3230441.32</v>
      </c>
      <c r="H272" s="63">
        <v>3854996.56</v>
      </c>
      <c r="I272" s="63">
        <v>3775400.2</v>
      </c>
      <c r="J272" s="63">
        <v>3218422.77</v>
      </c>
    </row>
    <row r="273" spans="1:10" outlineLevel="1" x14ac:dyDescent="0.25">
      <c r="A273" s="73" t="s">
        <v>8</v>
      </c>
      <c r="B273" s="73" t="s">
        <v>2</v>
      </c>
      <c r="C273" s="74" t="s">
        <v>8</v>
      </c>
      <c r="D273" s="74" t="s">
        <v>280</v>
      </c>
      <c r="E273" s="63">
        <v>6236430.9100000001</v>
      </c>
      <c r="F273" s="63">
        <v>6129671.6399999997</v>
      </c>
      <c r="G273" s="63">
        <v>6139705.4699999997</v>
      </c>
      <c r="H273" s="63">
        <v>6213318.9900000002</v>
      </c>
      <c r="I273" s="63">
        <v>5829648.75</v>
      </c>
      <c r="J273" s="63">
        <v>5798308.8399999999</v>
      </c>
    </row>
    <row r="274" spans="1:10" outlineLevel="1" x14ac:dyDescent="0.25">
      <c r="A274" s="73" t="s">
        <v>8</v>
      </c>
      <c r="B274" s="73" t="s">
        <v>2</v>
      </c>
      <c r="C274" s="74" t="s">
        <v>8</v>
      </c>
      <c r="D274" s="74" t="s">
        <v>281</v>
      </c>
      <c r="E274" s="63">
        <v>4072240.03</v>
      </c>
      <c r="F274" s="63">
        <v>4136634.03</v>
      </c>
      <c r="G274" s="63">
        <v>3943485</v>
      </c>
      <c r="H274" s="63">
        <v>3964004.15</v>
      </c>
      <c r="I274" s="63">
        <v>3925341.34</v>
      </c>
      <c r="J274" s="63">
        <v>3736311.61</v>
      </c>
    </row>
    <row r="275" spans="1:10" outlineLevel="1" x14ac:dyDescent="0.25">
      <c r="A275" s="73" t="s">
        <v>8</v>
      </c>
      <c r="B275" s="73" t="s">
        <v>2</v>
      </c>
      <c r="C275" s="74" t="s">
        <v>8</v>
      </c>
      <c r="D275" s="74" t="s">
        <v>282</v>
      </c>
      <c r="E275" s="63">
        <v>4405200.38</v>
      </c>
      <c r="F275" s="63">
        <v>4506926.22</v>
      </c>
      <c r="G275" s="63">
        <v>4906544.75</v>
      </c>
      <c r="H275" s="63">
        <v>3023693.28</v>
      </c>
      <c r="I275" s="63"/>
      <c r="J275" s="63"/>
    </row>
    <row r="276" spans="1:10" outlineLevel="1" x14ac:dyDescent="0.25">
      <c r="A276" s="73" t="s">
        <v>283</v>
      </c>
      <c r="B276" s="73"/>
      <c r="C276" s="74"/>
      <c r="D276" s="74"/>
      <c r="E276" s="63">
        <v>4306705947.9100008</v>
      </c>
      <c r="F276" s="63">
        <v>4239091674.6200008</v>
      </c>
      <c r="G276" s="63">
        <v>4171635790.2299986</v>
      </c>
      <c r="H276" s="63">
        <v>4126572724.670001</v>
      </c>
      <c r="I276" s="63">
        <v>4082208859.1700001</v>
      </c>
      <c r="J276" s="63">
        <v>4029960708.0100002</v>
      </c>
    </row>
    <row r="277" spans="1:10" x14ac:dyDescent="0.25">
      <c r="A277" s="73"/>
      <c r="B277" s="73"/>
      <c r="C277" s="74"/>
      <c r="D277" s="74"/>
    </row>
    <row r="278" spans="1:10" x14ac:dyDescent="0.25">
      <c r="A278" s="73"/>
      <c r="B278" s="73"/>
      <c r="C278" s="74"/>
      <c r="D278" s="74"/>
    </row>
    <row r="279" spans="1:10" x14ac:dyDescent="0.25">
      <c r="A279" s="73"/>
      <c r="B279" s="73"/>
      <c r="C279" s="74"/>
      <c r="D279" s="74"/>
    </row>
    <row r="280" spans="1:10" x14ac:dyDescent="0.25">
      <c r="A280" s="73"/>
      <c r="B280" s="73"/>
      <c r="C280" s="74"/>
      <c r="D280" s="74"/>
    </row>
    <row r="281" spans="1:10" x14ac:dyDescent="0.25">
      <c r="A281" s="73"/>
      <c r="B281" s="73"/>
      <c r="C281" s="74"/>
      <c r="D281" s="74"/>
    </row>
    <row r="282" spans="1:10" x14ac:dyDescent="0.25">
      <c r="A282" s="73"/>
      <c r="B282" s="73"/>
      <c r="C282" s="74"/>
      <c r="D282" s="74"/>
    </row>
    <row r="283" spans="1:10" x14ac:dyDescent="0.25">
      <c r="A283" s="73"/>
      <c r="B283" s="73"/>
      <c r="C283" s="74"/>
      <c r="D283" s="74"/>
    </row>
    <row r="284" spans="1:10" s="63" customFormat="1" x14ac:dyDescent="0.25">
      <c r="A284" s="73"/>
      <c r="B284" s="73"/>
      <c r="C284" s="74"/>
      <c r="D284" s="74"/>
    </row>
    <row r="285" spans="1:10" s="63" customFormat="1" x14ac:dyDescent="0.25">
      <c r="A285" s="73"/>
      <c r="B285" s="73"/>
      <c r="C285" s="74"/>
      <c r="D285" s="74"/>
    </row>
    <row r="286" spans="1:10" s="63" customFormat="1" x14ac:dyDescent="0.25">
      <c r="A286" s="73"/>
      <c r="B286" s="73"/>
      <c r="C286" s="74"/>
      <c r="D286" s="74"/>
    </row>
    <row r="287" spans="1:10" s="63" customFormat="1" x14ac:dyDescent="0.25">
      <c r="A287" s="73"/>
      <c r="B287" s="73"/>
      <c r="C287" s="74"/>
      <c r="D287" s="74"/>
    </row>
    <row r="288" spans="1:10" s="63" customFormat="1" x14ac:dyDescent="0.25">
      <c r="A288" s="73"/>
      <c r="B288" s="73"/>
      <c r="C288" s="74"/>
      <c r="D288" s="74"/>
    </row>
    <row r="289" spans="1:4" s="63" customFormat="1" x14ac:dyDescent="0.25">
      <c r="A289" s="73"/>
      <c r="B289" s="73"/>
      <c r="C289" s="74"/>
      <c r="D289" s="74"/>
    </row>
    <row r="290" spans="1:4" s="63" customFormat="1" x14ac:dyDescent="0.25">
      <c r="A290" s="73"/>
      <c r="B290" s="73"/>
      <c r="C290" s="74"/>
      <c r="D290" s="74"/>
    </row>
    <row r="291" spans="1:4" s="63" customFormat="1" x14ac:dyDescent="0.25">
      <c r="A291" s="73"/>
      <c r="B291" s="73"/>
      <c r="C291" s="74"/>
      <c r="D291" s="74"/>
    </row>
    <row r="292" spans="1:4" s="63" customFormat="1" x14ac:dyDescent="0.25">
      <c r="A292" s="73"/>
      <c r="B292" s="73"/>
      <c r="C292" s="74"/>
      <c r="D292" s="74"/>
    </row>
    <row r="293" spans="1:4" s="63" customFormat="1" x14ac:dyDescent="0.25">
      <c r="A293" s="73"/>
      <c r="B293" s="73"/>
      <c r="C293" s="74"/>
      <c r="D293" s="74"/>
    </row>
    <row r="294" spans="1:4" s="63" customFormat="1" x14ac:dyDescent="0.25">
      <c r="A294" s="73"/>
      <c r="B294" s="73"/>
      <c r="C294" s="74"/>
      <c r="D294" s="74"/>
    </row>
    <row r="295" spans="1:4" s="63" customFormat="1" x14ac:dyDescent="0.25">
      <c r="A295" s="73"/>
      <c r="B295" s="73"/>
      <c r="C295" s="74"/>
      <c r="D295" s="74"/>
    </row>
    <row r="296" spans="1:4" s="63" customFormat="1" x14ac:dyDescent="0.25">
      <c r="A296" s="73"/>
      <c r="B296" s="73"/>
      <c r="C296" s="74"/>
      <c r="D296" s="74"/>
    </row>
    <row r="297" spans="1:4" s="63" customFormat="1" x14ac:dyDescent="0.25">
      <c r="A297" s="73"/>
      <c r="B297" s="73"/>
      <c r="C297" s="74"/>
      <c r="D297" s="74"/>
    </row>
    <row r="298" spans="1:4" s="63" customFormat="1" x14ac:dyDescent="0.25">
      <c r="A298" s="73"/>
      <c r="B298" s="73"/>
      <c r="C298" s="74"/>
      <c r="D298" s="74"/>
    </row>
    <row r="299" spans="1:4" s="63" customFormat="1" x14ac:dyDescent="0.25">
      <c r="A299" s="73"/>
      <c r="B299" s="73"/>
      <c r="C299" s="74"/>
      <c r="D299" s="74"/>
    </row>
    <row r="300" spans="1:4" s="63" customFormat="1" x14ac:dyDescent="0.25">
      <c r="A300" s="73"/>
      <c r="B300" s="73"/>
      <c r="C300" s="74"/>
      <c r="D300" s="74"/>
    </row>
    <row r="301" spans="1:4" s="63" customFormat="1" x14ac:dyDescent="0.25">
      <c r="A301" s="73"/>
      <c r="B301" s="73"/>
      <c r="C301" s="74"/>
      <c r="D301" s="74"/>
    </row>
    <row r="302" spans="1:4" s="63" customFormat="1" x14ac:dyDescent="0.25">
      <c r="A302" s="73"/>
      <c r="B302" s="73"/>
      <c r="C302" s="74"/>
      <c r="D302" s="74"/>
    </row>
    <row r="303" spans="1:4" s="63" customFormat="1" x14ac:dyDescent="0.25">
      <c r="A303" s="73"/>
      <c r="B303" s="73"/>
      <c r="C303" s="74"/>
      <c r="D303" s="74"/>
    </row>
    <row r="304" spans="1:4" s="63" customFormat="1" x14ac:dyDescent="0.25">
      <c r="A304" s="73"/>
      <c r="B304" s="73"/>
      <c r="C304" s="74"/>
      <c r="D304" s="74"/>
    </row>
    <row r="305" spans="1:4" s="63" customFormat="1" x14ac:dyDescent="0.25">
      <c r="A305" s="73"/>
      <c r="B305" s="73"/>
      <c r="C305" s="74"/>
      <c r="D305" s="74"/>
    </row>
    <row r="306" spans="1:4" s="63" customFormat="1" x14ac:dyDescent="0.25">
      <c r="A306" s="73"/>
      <c r="B306" s="73"/>
      <c r="C306" s="74"/>
      <c r="D306" s="74"/>
    </row>
    <row r="307" spans="1:4" s="63" customFormat="1" x14ac:dyDescent="0.25">
      <c r="A307" s="73"/>
      <c r="B307" s="73"/>
      <c r="C307" s="74"/>
      <c r="D307" s="74"/>
    </row>
    <row r="308" spans="1:4" s="63" customFormat="1" x14ac:dyDescent="0.25">
      <c r="A308" s="73"/>
      <c r="B308" s="73"/>
      <c r="C308" s="74"/>
      <c r="D308" s="74"/>
    </row>
    <row r="309" spans="1:4" s="63" customFormat="1" x14ac:dyDescent="0.25">
      <c r="A309" s="73"/>
      <c r="B309" s="73"/>
      <c r="C309" s="74"/>
      <c r="D309" s="74"/>
    </row>
    <row r="310" spans="1:4" s="63" customFormat="1" x14ac:dyDescent="0.25">
      <c r="A310" s="73"/>
      <c r="B310" s="73"/>
      <c r="C310" s="74"/>
      <c r="D310" s="74"/>
    </row>
    <row r="311" spans="1:4" s="63" customFormat="1" x14ac:dyDescent="0.25">
      <c r="A311" s="73"/>
      <c r="B311" s="73"/>
      <c r="C311" s="74"/>
      <c r="D311" s="74"/>
    </row>
    <row r="312" spans="1:4" s="63" customFormat="1" x14ac:dyDescent="0.25">
      <c r="A312" s="73"/>
      <c r="B312" s="73"/>
      <c r="C312" s="74"/>
      <c r="D312" s="74"/>
    </row>
    <row r="313" spans="1:4" s="63" customFormat="1" x14ac:dyDescent="0.25">
      <c r="A313" s="73"/>
      <c r="B313" s="73"/>
      <c r="C313" s="74"/>
      <c r="D313" s="74"/>
    </row>
    <row r="314" spans="1:4" s="63" customFormat="1" x14ac:dyDescent="0.25">
      <c r="A314" s="73"/>
      <c r="B314" s="73"/>
      <c r="C314" s="74"/>
      <c r="D314" s="74"/>
    </row>
    <row r="315" spans="1:4" s="63" customFormat="1" x14ac:dyDescent="0.25">
      <c r="A315" s="73"/>
      <c r="B315" s="73"/>
      <c r="C315" s="74"/>
      <c r="D315" s="74"/>
    </row>
    <row r="316" spans="1:4" s="63" customFormat="1" x14ac:dyDescent="0.25">
      <c r="A316" s="73"/>
      <c r="B316" s="73"/>
      <c r="C316" s="74"/>
      <c r="D316" s="74"/>
    </row>
    <row r="317" spans="1:4" s="63" customFormat="1" x14ac:dyDescent="0.25">
      <c r="A317" s="73"/>
      <c r="B317" s="73"/>
      <c r="C317" s="74"/>
      <c r="D317" s="74"/>
    </row>
    <row r="318" spans="1:4" s="63" customFormat="1" x14ac:dyDescent="0.25">
      <c r="A318" s="73"/>
      <c r="B318" s="73"/>
      <c r="C318" s="74"/>
      <c r="D318" s="74"/>
    </row>
    <row r="319" spans="1:4" s="63" customFormat="1" x14ac:dyDescent="0.25">
      <c r="A319" s="73"/>
      <c r="B319" s="73"/>
      <c r="C319" s="74"/>
      <c r="D319" s="74"/>
    </row>
    <row r="320" spans="1:4" s="63" customFormat="1" x14ac:dyDescent="0.25">
      <c r="A320" s="73"/>
      <c r="B320" s="73"/>
      <c r="C320" s="74"/>
      <c r="D320" s="74"/>
    </row>
    <row r="321" spans="1:4" s="63" customFormat="1" x14ac:dyDescent="0.25">
      <c r="A321" s="73"/>
      <c r="B321" s="73"/>
      <c r="C321" s="74"/>
      <c r="D321" s="74"/>
    </row>
    <row r="322" spans="1:4" s="63" customFormat="1" x14ac:dyDescent="0.25">
      <c r="A322" s="73"/>
      <c r="B322" s="73"/>
      <c r="C322" s="74"/>
      <c r="D322" s="74"/>
    </row>
    <row r="323" spans="1:4" s="63" customFormat="1" x14ac:dyDescent="0.25">
      <c r="A323" s="73"/>
      <c r="B323" s="73"/>
      <c r="C323" s="74"/>
      <c r="D323" s="74"/>
    </row>
    <row r="324" spans="1:4" s="63" customFormat="1" x14ac:dyDescent="0.25">
      <c r="A324" s="73"/>
      <c r="B324" s="73"/>
      <c r="C324" s="74"/>
      <c r="D324" s="74"/>
    </row>
    <row r="325" spans="1:4" s="63" customFormat="1" x14ac:dyDescent="0.25">
      <c r="A325" s="73"/>
      <c r="B325" s="73"/>
      <c r="C325" s="74"/>
      <c r="D325" s="74"/>
    </row>
    <row r="326" spans="1:4" s="63" customFormat="1" x14ac:dyDescent="0.25">
      <c r="A326" s="73"/>
      <c r="B326" s="73"/>
      <c r="C326" s="74"/>
      <c r="D326" s="74"/>
    </row>
    <row r="327" spans="1:4" s="63" customFormat="1" x14ac:dyDescent="0.25">
      <c r="A327" s="73"/>
      <c r="B327" s="73"/>
      <c r="C327" s="74"/>
      <c r="D327" s="74"/>
    </row>
    <row r="328" spans="1:4" s="63" customFormat="1" x14ac:dyDescent="0.25">
      <c r="A328" s="73"/>
      <c r="B328" s="73"/>
      <c r="C328" s="74"/>
      <c r="D328" s="74"/>
    </row>
    <row r="329" spans="1:4" s="63" customFormat="1" x14ac:dyDescent="0.25">
      <c r="A329" s="73"/>
      <c r="B329" s="73"/>
      <c r="C329" s="74"/>
      <c r="D329" s="74"/>
    </row>
    <row r="330" spans="1:4" s="63" customFormat="1" x14ac:dyDescent="0.25">
      <c r="A330" s="73"/>
      <c r="B330" s="73"/>
      <c r="C330" s="74"/>
      <c r="D330" s="74"/>
    </row>
    <row r="331" spans="1:4" s="63" customFormat="1" x14ac:dyDescent="0.25">
      <c r="A331" s="73"/>
      <c r="B331" s="73"/>
      <c r="C331" s="74"/>
      <c r="D331" s="74"/>
    </row>
    <row r="332" spans="1:4" s="63" customFormat="1" x14ac:dyDescent="0.25">
      <c r="A332" s="73"/>
      <c r="B332" s="73"/>
      <c r="C332" s="74"/>
      <c r="D332" s="74"/>
    </row>
    <row r="333" spans="1:4" s="63" customFormat="1" x14ac:dyDescent="0.25">
      <c r="A333" s="73"/>
      <c r="B333" s="73"/>
      <c r="C333" s="74"/>
      <c r="D333" s="74"/>
    </row>
    <row r="334" spans="1:4" s="63" customFormat="1" x14ac:dyDescent="0.25">
      <c r="A334" s="73"/>
      <c r="B334" s="73"/>
      <c r="C334" s="74"/>
      <c r="D334" s="74"/>
    </row>
    <row r="335" spans="1:4" s="63" customFormat="1" x14ac:dyDescent="0.25">
      <c r="A335" s="73"/>
      <c r="B335" s="73"/>
      <c r="C335" s="74"/>
      <c r="D335" s="74"/>
    </row>
    <row r="336" spans="1:4" s="63" customFormat="1" x14ac:dyDescent="0.25">
      <c r="A336" s="73"/>
      <c r="B336" s="73"/>
      <c r="C336" s="74"/>
      <c r="D336" s="74"/>
    </row>
    <row r="337" spans="1:4" s="63" customFormat="1" x14ac:dyDescent="0.25">
      <c r="A337" s="73"/>
      <c r="B337" s="73"/>
      <c r="C337" s="74"/>
      <c r="D337" s="74"/>
    </row>
    <row r="338" spans="1:4" s="63" customFormat="1" x14ac:dyDescent="0.25">
      <c r="A338" s="73"/>
      <c r="B338" s="73"/>
      <c r="C338" s="74"/>
      <c r="D338" s="74"/>
    </row>
    <row r="339" spans="1:4" s="63" customFormat="1" x14ac:dyDescent="0.25">
      <c r="A339" s="73"/>
      <c r="B339" s="73"/>
      <c r="C339" s="74"/>
      <c r="D339" s="74"/>
    </row>
    <row r="340" spans="1:4" s="63" customFormat="1" x14ac:dyDescent="0.25">
      <c r="A340" s="73"/>
      <c r="B340" s="73"/>
      <c r="C340" s="74"/>
      <c r="D340" s="74"/>
    </row>
    <row r="341" spans="1:4" s="63" customFormat="1" x14ac:dyDescent="0.25">
      <c r="A341" s="73"/>
      <c r="B341" s="73"/>
      <c r="C341" s="74"/>
      <c r="D341" s="74"/>
    </row>
    <row r="342" spans="1:4" s="63" customFormat="1" x14ac:dyDescent="0.25">
      <c r="A342" s="73"/>
      <c r="B342" s="73"/>
      <c r="C342" s="74"/>
      <c r="D342" s="74"/>
    </row>
    <row r="343" spans="1:4" s="63" customFormat="1" x14ac:dyDescent="0.25">
      <c r="A343" s="73"/>
      <c r="B343" s="73"/>
      <c r="C343" s="74"/>
      <c r="D343" s="74"/>
    </row>
    <row r="344" spans="1:4" s="63" customFormat="1" x14ac:dyDescent="0.25">
      <c r="A344" s="73"/>
      <c r="B344" s="73"/>
      <c r="C344" s="74"/>
      <c r="D344" s="74"/>
    </row>
    <row r="345" spans="1:4" s="63" customFormat="1" x14ac:dyDescent="0.25">
      <c r="A345" s="73"/>
      <c r="B345" s="73"/>
      <c r="C345" s="74"/>
      <c r="D345" s="74"/>
    </row>
    <row r="346" spans="1:4" s="63" customFormat="1" x14ac:dyDescent="0.25">
      <c r="A346" s="73"/>
      <c r="B346" s="73"/>
      <c r="C346" s="74"/>
      <c r="D346" s="74"/>
    </row>
    <row r="347" spans="1:4" s="63" customFormat="1" x14ac:dyDescent="0.25">
      <c r="A347" s="73"/>
      <c r="B347" s="73"/>
      <c r="C347" s="74"/>
      <c r="D347" s="74"/>
    </row>
    <row r="348" spans="1:4" s="63" customFormat="1" x14ac:dyDescent="0.25">
      <c r="A348" s="73"/>
      <c r="B348" s="73"/>
      <c r="C348" s="74"/>
      <c r="D348" s="74"/>
    </row>
    <row r="349" spans="1:4" s="63" customFormat="1" x14ac:dyDescent="0.25">
      <c r="A349" s="73"/>
      <c r="B349" s="73"/>
      <c r="C349" s="74"/>
      <c r="D349" s="74"/>
    </row>
    <row r="350" spans="1:4" s="63" customFormat="1" x14ac:dyDescent="0.25">
      <c r="A350" s="73"/>
      <c r="B350" s="73"/>
      <c r="C350" s="74"/>
      <c r="D350" s="74"/>
    </row>
    <row r="351" spans="1:4" s="63" customFormat="1" x14ac:dyDescent="0.25">
      <c r="A351" s="73"/>
      <c r="B351" s="73"/>
      <c r="C351" s="74"/>
      <c r="D351" s="74"/>
    </row>
    <row r="352" spans="1:4" s="63" customFormat="1" x14ac:dyDescent="0.25">
      <c r="A352" s="73"/>
      <c r="B352" s="73"/>
      <c r="C352" s="74"/>
      <c r="D352" s="74"/>
    </row>
    <row r="353" spans="1:4" s="63" customFormat="1" x14ac:dyDescent="0.25">
      <c r="A353" s="73"/>
      <c r="B353" s="73"/>
      <c r="C353" s="74"/>
      <c r="D353" s="74"/>
    </row>
    <row r="354" spans="1:4" s="63" customFormat="1" x14ac:dyDescent="0.25">
      <c r="A354" s="73"/>
      <c r="B354" s="73"/>
      <c r="C354" s="74"/>
      <c r="D354" s="74"/>
    </row>
    <row r="355" spans="1:4" s="63" customFormat="1" x14ac:dyDescent="0.25">
      <c r="A355" s="73"/>
      <c r="B355" s="73"/>
      <c r="C355" s="74"/>
      <c r="D355" s="74"/>
    </row>
    <row r="356" spans="1:4" s="63" customFormat="1" x14ac:dyDescent="0.25">
      <c r="A356" s="73"/>
      <c r="B356" s="73"/>
      <c r="C356" s="74"/>
      <c r="D356" s="74"/>
    </row>
    <row r="357" spans="1:4" s="63" customFormat="1" x14ac:dyDescent="0.25">
      <c r="A357" s="73"/>
      <c r="B357" s="73"/>
      <c r="C357" s="74"/>
      <c r="D357" s="74"/>
    </row>
    <row r="358" spans="1:4" s="63" customFormat="1" x14ac:dyDescent="0.25">
      <c r="A358" s="73"/>
      <c r="B358" s="73"/>
      <c r="C358" s="74"/>
      <c r="D358" s="74"/>
    </row>
    <row r="359" spans="1:4" s="63" customFormat="1" x14ac:dyDescent="0.25">
      <c r="A359" s="73"/>
      <c r="B359" s="73"/>
      <c r="C359" s="74"/>
      <c r="D359" s="74"/>
    </row>
    <row r="360" spans="1:4" s="63" customFormat="1" x14ac:dyDescent="0.25">
      <c r="A360" s="73"/>
      <c r="B360" s="73"/>
      <c r="C360" s="74"/>
      <c r="D360" s="74"/>
    </row>
    <row r="361" spans="1:4" s="63" customFormat="1" x14ac:dyDescent="0.25">
      <c r="A361" s="73"/>
      <c r="B361" s="73"/>
      <c r="C361" s="74"/>
      <c r="D361" s="74"/>
    </row>
    <row r="362" spans="1:4" s="63" customFormat="1" x14ac:dyDescent="0.25">
      <c r="A362" s="73"/>
      <c r="B362" s="73"/>
      <c r="C362" s="74"/>
      <c r="D362" s="74"/>
    </row>
    <row r="363" spans="1:4" s="63" customFormat="1" x14ac:dyDescent="0.25">
      <c r="A363" s="73"/>
      <c r="B363" s="73"/>
      <c r="C363" s="74"/>
      <c r="D363" s="74"/>
    </row>
    <row r="364" spans="1:4" s="63" customFormat="1" x14ac:dyDescent="0.25">
      <c r="A364" s="73"/>
      <c r="B364" s="73"/>
      <c r="C364" s="74"/>
      <c r="D364" s="74"/>
    </row>
    <row r="365" spans="1:4" s="63" customFormat="1" x14ac:dyDescent="0.25">
      <c r="A365" s="73"/>
      <c r="B365" s="73"/>
      <c r="C365" s="74"/>
      <c r="D365" s="74"/>
    </row>
    <row r="366" spans="1:4" s="63" customFormat="1" x14ac:dyDescent="0.25">
      <c r="A366" s="73"/>
      <c r="B366" s="73"/>
      <c r="C366" s="74"/>
      <c r="D366" s="74"/>
    </row>
    <row r="367" spans="1:4" s="63" customFormat="1" x14ac:dyDescent="0.25">
      <c r="A367" s="73"/>
      <c r="B367" s="73"/>
      <c r="C367" s="74"/>
      <c r="D367" s="74"/>
    </row>
    <row r="368" spans="1:4" s="63" customFormat="1" x14ac:dyDescent="0.25">
      <c r="A368" s="73"/>
      <c r="B368" s="73"/>
      <c r="C368" s="74"/>
      <c r="D368" s="74"/>
    </row>
    <row r="369" spans="1:4" s="63" customFormat="1" x14ac:dyDescent="0.25">
      <c r="A369" s="73"/>
      <c r="B369" s="73"/>
      <c r="C369" s="74"/>
      <c r="D369" s="74"/>
    </row>
    <row r="370" spans="1:4" s="63" customFormat="1" x14ac:dyDescent="0.25">
      <c r="A370" s="73"/>
      <c r="B370" s="73"/>
      <c r="C370" s="74"/>
      <c r="D370" s="74"/>
    </row>
    <row r="371" spans="1:4" s="63" customFormat="1" x14ac:dyDescent="0.25">
      <c r="A371" s="73"/>
      <c r="B371" s="73"/>
      <c r="C371" s="74"/>
      <c r="D371" s="74"/>
    </row>
    <row r="372" spans="1:4" s="63" customFormat="1" x14ac:dyDescent="0.25">
      <c r="A372" s="73"/>
      <c r="B372" s="73"/>
      <c r="C372" s="74"/>
      <c r="D372" s="74"/>
    </row>
    <row r="373" spans="1:4" s="63" customFormat="1" x14ac:dyDescent="0.25">
      <c r="A373" s="73"/>
      <c r="B373" s="73"/>
      <c r="C373" s="74"/>
      <c r="D373" s="74"/>
    </row>
    <row r="374" spans="1:4" s="63" customFormat="1" x14ac:dyDescent="0.25">
      <c r="A374" s="73"/>
      <c r="B374" s="73"/>
      <c r="C374" s="74"/>
      <c r="D374" s="74"/>
    </row>
    <row r="375" spans="1:4" s="63" customFormat="1" x14ac:dyDescent="0.25">
      <c r="A375" s="73"/>
      <c r="B375" s="73"/>
      <c r="C375" s="74"/>
      <c r="D375" s="74"/>
    </row>
    <row r="376" spans="1:4" s="63" customFormat="1" x14ac:dyDescent="0.25">
      <c r="A376" s="73"/>
      <c r="B376" s="73"/>
      <c r="C376" s="74"/>
      <c r="D376" s="74"/>
    </row>
    <row r="377" spans="1:4" s="63" customFormat="1" x14ac:dyDescent="0.25">
      <c r="A377" s="73"/>
      <c r="B377" s="73"/>
      <c r="C377" s="74"/>
      <c r="D377" s="74"/>
    </row>
    <row r="378" spans="1:4" s="63" customFormat="1" x14ac:dyDescent="0.25">
      <c r="A378" s="73"/>
      <c r="B378" s="73"/>
      <c r="C378" s="74"/>
      <c r="D378" s="74"/>
    </row>
    <row r="379" spans="1:4" s="63" customFormat="1" x14ac:dyDescent="0.25">
      <c r="A379" s="73"/>
      <c r="B379" s="73"/>
      <c r="C379" s="74"/>
      <c r="D379" s="74"/>
    </row>
    <row r="380" spans="1:4" s="63" customFormat="1" x14ac:dyDescent="0.25">
      <c r="A380" s="73"/>
      <c r="B380" s="73"/>
      <c r="C380" s="74"/>
      <c r="D380" s="74"/>
    </row>
    <row r="381" spans="1:4" s="63" customFormat="1" x14ac:dyDescent="0.25">
      <c r="A381" s="73"/>
      <c r="B381" s="73"/>
      <c r="C381" s="74"/>
      <c r="D381" s="74"/>
    </row>
    <row r="382" spans="1:4" s="63" customFormat="1" x14ac:dyDescent="0.25">
      <c r="A382" s="73"/>
      <c r="B382" s="73"/>
      <c r="C382" s="74"/>
      <c r="D382" s="74"/>
    </row>
    <row r="383" spans="1:4" s="63" customFormat="1" x14ac:dyDescent="0.25">
      <c r="A383" s="73"/>
      <c r="B383" s="73"/>
      <c r="C383" s="74"/>
      <c r="D383" s="74"/>
    </row>
    <row r="384" spans="1:4" s="63" customFormat="1" x14ac:dyDescent="0.25">
      <c r="A384" s="73"/>
      <c r="B384" s="73"/>
      <c r="C384" s="74"/>
      <c r="D384" s="74"/>
    </row>
    <row r="385" spans="1:4" s="63" customFormat="1" x14ac:dyDescent="0.25">
      <c r="A385" s="73"/>
      <c r="B385" s="73"/>
      <c r="C385" s="74"/>
      <c r="D385" s="74"/>
    </row>
    <row r="386" spans="1:4" s="63" customFormat="1" x14ac:dyDescent="0.25">
      <c r="A386" s="73"/>
      <c r="B386" s="73"/>
      <c r="C386" s="74"/>
      <c r="D386" s="74"/>
    </row>
    <row r="387" spans="1:4" s="63" customFormat="1" x14ac:dyDescent="0.25">
      <c r="A387" s="73"/>
      <c r="B387" s="73"/>
      <c r="C387" s="74"/>
      <c r="D387" s="74"/>
    </row>
    <row r="388" spans="1:4" s="63" customFormat="1" x14ac:dyDescent="0.25">
      <c r="A388" s="73"/>
      <c r="B388" s="73"/>
      <c r="C388" s="74"/>
      <c r="D388" s="74"/>
    </row>
    <row r="389" spans="1:4" s="63" customFormat="1" x14ac:dyDescent="0.25">
      <c r="A389" s="73"/>
      <c r="B389" s="73"/>
      <c r="C389" s="74"/>
      <c r="D389" s="74"/>
    </row>
    <row r="390" spans="1:4" s="63" customFormat="1" x14ac:dyDescent="0.25">
      <c r="A390" s="73"/>
      <c r="B390" s="73"/>
      <c r="C390" s="74"/>
      <c r="D390" s="74"/>
    </row>
    <row r="391" spans="1:4" s="63" customFormat="1" x14ac:dyDescent="0.25">
      <c r="A391" s="73"/>
      <c r="B391" s="73"/>
      <c r="C391" s="74"/>
      <c r="D391" s="74"/>
    </row>
    <row r="392" spans="1:4" s="63" customFormat="1" x14ac:dyDescent="0.25">
      <c r="A392" s="73"/>
      <c r="B392" s="73"/>
      <c r="C392" s="74"/>
      <c r="D392" s="74"/>
    </row>
    <row r="393" spans="1:4" s="63" customFormat="1" x14ac:dyDescent="0.25">
      <c r="A393" s="73"/>
      <c r="B393" s="73"/>
      <c r="C393" s="74"/>
      <c r="D393" s="74"/>
    </row>
    <row r="394" spans="1:4" s="63" customFormat="1" x14ac:dyDescent="0.25">
      <c r="A394" s="73"/>
      <c r="B394" s="73"/>
      <c r="C394" s="74"/>
      <c r="D394" s="74"/>
    </row>
    <row r="395" spans="1:4" s="63" customFormat="1" x14ac:dyDescent="0.25">
      <c r="A395" s="73"/>
      <c r="B395" s="73"/>
      <c r="C395" s="74"/>
      <c r="D395" s="74"/>
    </row>
    <row r="396" spans="1:4" s="63" customFormat="1" x14ac:dyDescent="0.25">
      <c r="A396" s="73"/>
      <c r="B396" s="73"/>
      <c r="C396" s="74"/>
      <c r="D396" s="74"/>
    </row>
    <row r="397" spans="1:4" s="63" customFormat="1" x14ac:dyDescent="0.25">
      <c r="A397" s="73"/>
      <c r="B397" s="73"/>
      <c r="C397" s="74"/>
      <c r="D397" s="74"/>
    </row>
    <row r="398" spans="1:4" s="63" customFormat="1" x14ac:dyDescent="0.25">
      <c r="A398" s="73"/>
      <c r="B398" s="73"/>
      <c r="C398" s="74"/>
      <c r="D398" s="74"/>
    </row>
    <row r="399" spans="1:4" s="63" customFormat="1" x14ac:dyDescent="0.25">
      <c r="A399" s="73"/>
      <c r="B399" s="73"/>
      <c r="C399" s="74"/>
      <c r="D399" s="74"/>
    </row>
    <row r="400" spans="1:4" s="63" customFormat="1" x14ac:dyDescent="0.25">
      <c r="A400" s="73"/>
      <c r="B400" s="73"/>
      <c r="C400" s="74"/>
      <c r="D400" s="74"/>
    </row>
    <row r="401" spans="1:4" s="63" customFormat="1" x14ac:dyDescent="0.25">
      <c r="A401" s="73"/>
      <c r="B401" s="73"/>
      <c r="C401" s="74"/>
      <c r="D401" s="74"/>
    </row>
    <row r="402" spans="1:4" s="63" customFormat="1" x14ac:dyDescent="0.25">
      <c r="A402" s="73"/>
      <c r="B402" s="73"/>
      <c r="C402" s="74"/>
      <c r="D402" s="74"/>
    </row>
    <row r="403" spans="1:4" s="63" customFormat="1" x14ac:dyDescent="0.25">
      <c r="A403" s="73"/>
      <c r="B403" s="73"/>
      <c r="C403" s="74"/>
      <c r="D403" s="74"/>
    </row>
    <row r="404" spans="1:4" s="63" customFormat="1" x14ac:dyDescent="0.25">
      <c r="A404" s="73"/>
      <c r="B404" s="73"/>
      <c r="C404" s="74"/>
      <c r="D404" s="74"/>
    </row>
    <row r="405" spans="1:4" s="63" customFormat="1" x14ac:dyDescent="0.25">
      <c r="A405" s="73"/>
      <c r="B405" s="73"/>
      <c r="C405" s="74"/>
      <c r="D405" s="74"/>
    </row>
    <row r="406" spans="1:4" s="63" customFormat="1" x14ac:dyDescent="0.25">
      <c r="A406" s="73"/>
      <c r="B406" s="73"/>
      <c r="C406" s="74"/>
      <c r="D406" s="74"/>
    </row>
    <row r="407" spans="1:4" s="63" customFormat="1" x14ac:dyDescent="0.25">
      <c r="A407" s="73"/>
      <c r="B407" s="73"/>
      <c r="C407" s="74"/>
      <c r="D407" s="74"/>
    </row>
    <row r="408" spans="1:4" s="63" customFormat="1" x14ac:dyDescent="0.25">
      <c r="A408" s="73"/>
      <c r="B408" s="73"/>
      <c r="C408" s="74"/>
      <c r="D408" s="74"/>
    </row>
    <row r="409" spans="1:4" s="63" customFormat="1" x14ac:dyDescent="0.25">
      <c r="A409" s="73"/>
      <c r="B409" s="73"/>
      <c r="C409" s="74"/>
      <c r="D409" s="74"/>
    </row>
    <row r="410" spans="1:4" s="63" customFormat="1" x14ac:dyDescent="0.25">
      <c r="A410" s="73"/>
      <c r="B410" s="73"/>
      <c r="C410" s="74"/>
      <c r="D410" s="74"/>
    </row>
    <row r="411" spans="1:4" s="63" customFormat="1" x14ac:dyDescent="0.25">
      <c r="A411" s="73"/>
      <c r="B411" s="73"/>
      <c r="C411" s="74"/>
      <c r="D411" s="74"/>
    </row>
    <row r="412" spans="1:4" s="63" customFormat="1" x14ac:dyDescent="0.25">
      <c r="A412" s="73"/>
      <c r="B412" s="73"/>
      <c r="C412" s="74"/>
      <c r="D412" s="74"/>
    </row>
    <row r="413" spans="1:4" s="63" customFormat="1" x14ac:dyDescent="0.25">
      <c r="A413" s="73"/>
      <c r="B413" s="73"/>
      <c r="C413" s="74"/>
      <c r="D413" s="74"/>
    </row>
    <row r="414" spans="1:4" s="63" customFormat="1" x14ac:dyDescent="0.25">
      <c r="A414" s="73"/>
      <c r="B414" s="73"/>
      <c r="C414" s="74"/>
      <c r="D414" s="74"/>
    </row>
    <row r="415" spans="1:4" s="63" customFormat="1" x14ac:dyDescent="0.25">
      <c r="A415" s="73"/>
      <c r="B415" s="73"/>
      <c r="C415" s="74"/>
      <c r="D415" s="74"/>
    </row>
    <row r="416" spans="1:4" s="63" customFormat="1" x14ac:dyDescent="0.25">
      <c r="A416" s="73"/>
      <c r="B416" s="73"/>
      <c r="C416" s="74"/>
      <c r="D416" s="74"/>
    </row>
    <row r="417" spans="1:4" s="63" customFormat="1" x14ac:dyDescent="0.25">
      <c r="A417" s="73"/>
      <c r="B417" s="73"/>
      <c r="C417" s="74"/>
      <c r="D417" s="74"/>
    </row>
    <row r="418" spans="1:4" s="63" customFormat="1" x14ac:dyDescent="0.25">
      <c r="A418" s="73"/>
      <c r="B418" s="73"/>
      <c r="C418" s="74"/>
      <c r="D418" s="74"/>
    </row>
    <row r="419" spans="1:4" s="63" customFormat="1" x14ac:dyDescent="0.25">
      <c r="A419" s="73"/>
      <c r="B419" s="73"/>
      <c r="C419" s="74"/>
      <c r="D419" s="74"/>
    </row>
    <row r="420" spans="1:4" s="63" customFormat="1" x14ac:dyDescent="0.25">
      <c r="A420" s="73"/>
      <c r="B420" s="73"/>
      <c r="C420" s="74"/>
      <c r="D420" s="74"/>
    </row>
    <row r="421" spans="1:4" s="63" customFormat="1" x14ac:dyDescent="0.25">
      <c r="A421" s="73"/>
      <c r="B421" s="73"/>
      <c r="C421" s="74"/>
      <c r="D421" s="74"/>
    </row>
    <row r="422" spans="1:4" s="63" customFormat="1" x14ac:dyDescent="0.25">
      <c r="A422" s="73"/>
      <c r="B422" s="73"/>
      <c r="C422" s="74"/>
      <c r="D422" s="74"/>
    </row>
    <row r="423" spans="1:4" s="63" customFormat="1" x14ac:dyDescent="0.25">
      <c r="A423" s="73"/>
      <c r="B423" s="73"/>
      <c r="C423" s="74"/>
      <c r="D423" s="74"/>
    </row>
    <row r="424" spans="1:4" s="63" customFormat="1" x14ac:dyDescent="0.25">
      <c r="A424" s="73"/>
      <c r="B424" s="73"/>
      <c r="C424" s="74"/>
      <c r="D424" s="74"/>
    </row>
    <row r="425" spans="1:4" s="63" customFormat="1" x14ac:dyDescent="0.25">
      <c r="A425" s="73"/>
      <c r="B425" s="73"/>
      <c r="C425" s="74"/>
      <c r="D425" s="74"/>
    </row>
    <row r="426" spans="1:4" s="63" customFormat="1" x14ac:dyDescent="0.25">
      <c r="A426" s="73"/>
      <c r="B426" s="73"/>
      <c r="C426" s="74"/>
      <c r="D426" s="74"/>
    </row>
    <row r="427" spans="1:4" s="63" customFormat="1" x14ac:dyDescent="0.25">
      <c r="A427" s="73"/>
      <c r="B427" s="73"/>
      <c r="C427" s="74"/>
      <c r="D427" s="74"/>
    </row>
    <row r="428" spans="1:4" s="63" customFormat="1" x14ac:dyDescent="0.25">
      <c r="A428" s="73"/>
      <c r="B428" s="73"/>
      <c r="C428" s="74"/>
      <c r="D428" s="74"/>
    </row>
    <row r="429" spans="1:4" s="63" customFormat="1" x14ac:dyDescent="0.25">
      <c r="A429" s="73"/>
      <c r="B429" s="73"/>
      <c r="C429" s="74"/>
      <c r="D429" s="74"/>
    </row>
    <row r="430" spans="1:4" s="63" customFormat="1" x14ac:dyDescent="0.25">
      <c r="A430" s="73"/>
      <c r="B430" s="73"/>
      <c r="C430" s="74"/>
      <c r="D430" s="74"/>
    </row>
    <row r="431" spans="1:4" s="63" customFormat="1" x14ac:dyDescent="0.25">
      <c r="A431" s="73"/>
      <c r="B431" s="73"/>
      <c r="C431" s="74"/>
      <c r="D431" s="74"/>
    </row>
    <row r="432" spans="1:4" s="63" customFormat="1" x14ac:dyDescent="0.25">
      <c r="A432" s="73"/>
      <c r="B432" s="73"/>
      <c r="C432" s="74"/>
      <c r="D432" s="74"/>
    </row>
    <row r="433" spans="1:4" s="63" customFormat="1" x14ac:dyDescent="0.25">
      <c r="A433" s="73"/>
      <c r="B433" s="73"/>
      <c r="C433" s="74"/>
      <c r="D433" s="74"/>
    </row>
    <row r="434" spans="1:4" s="63" customFormat="1" x14ac:dyDescent="0.25">
      <c r="A434" s="73"/>
      <c r="B434" s="73"/>
      <c r="C434" s="74"/>
      <c r="D434" s="74"/>
    </row>
    <row r="435" spans="1:4" s="63" customFormat="1" x14ac:dyDescent="0.25">
      <c r="A435" s="73"/>
      <c r="B435" s="73"/>
      <c r="C435" s="74"/>
      <c r="D435" s="74"/>
    </row>
    <row r="436" spans="1:4" s="63" customFormat="1" x14ac:dyDescent="0.25">
      <c r="A436" s="73"/>
      <c r="B436" s="73"/>
      <c r="C436" s="74"/>
      <c r="D436" s="74"/>
    </row>
    <row r="437" spans="1:4" s="63" customFormat="1" x14ac:dyDescent="0.25">
      <c r="A437" s="73"/>
      <c r="B437" s="73"/>
      <c r="C437" s="74"/>
      <c r="D437" s="74"/>
    </row>
    <row r="438" spans="1:4" s="63" customFormat="1" x14ac:dyDescent="0.25">
      <c r="A438" s="73"/>
      <c r="B438" s="73"/>
      <c r="C438" s="74"/>
      <c r="D438" s="74"/>
    </row>
    <row r="439" spans="1:4" s="63" customFormat="1" x14ac:dyDescent="0.25">
      <c r="A439" s="73"/>
      <c r="B439" s="73"/>
      <c r="C439" s="74"/>
      <c r="D439" s="74"/>
    </row>
    <row r="440" spans="1:4" s="63" customFormat="1" x14ac:dyDescent="0.25">
      <c r="A440" s="73"/>
      <c r="B440" s="73"/>
      <c r="C440" s="74"/>
      <c r="D440" s="74"/>
    </row>
    <row r="441" spans="1:4" s="63" customFormat="1" x14ac:dyDescent="0.25">
      <c r="A441" s="73"/>
      <c r="B441" s="73"/>
      <c r="C441" s="74"/>
      <c r="D441" s="74"/>
    </row>
    <row r="442" spans="1:4" s="63" customFormat="1" x14ac:dyDescent="0.25">
      <c r="A442" s="73"/>
      <c r="B442" s="73"/>
      <c r="C442" s="74"/>
      <c r="D442" s="74"/>
    </row>
    <row r="443" spans="1:4" s="63" customFormat="1" x14ac:dyDescent="0.25">
      <c r="A443" s="73"/>
      <c r="B443" s="73"/>
      <c r="C443" s="74"/>
      <c r="D443" s="74"/>
    </row>
    <row r="444" spans="1:4" s="63" customFormat="1" x14ac:dyDescent="0.25">
      <c r="A444" s="73"/>
      <c r="B444" s="73"/>
      <c r="C444" s="74"/>
      <c r="D444" s="74"/>
    </row>
    <row r="445" spans="1:4" s="63" customFormat="1" x14ac:dyDescent="0.25">
      <c r="A445" s="73"/>
      <c r="B445" s="73"/>
      <c r="C445" s="74"/>
      <c r="D445" s="74"/>
    </row>
    <row r="446" spans="1:4" s="63" customFormat="1" x14ac:dyDescent="0.25">
      <c r="A446" s="73"/>
      <c r="B446" s="73"/>
      <c r="C446" s="74"/>
      <c r="D446" s="74"/>
    </row>
    <row r="447" spans="1:4" s="63" customFormat="1" x14ac:dyDescent="0.25">
      <c r="A447" s="73"/>
      <c r="B447" s="73"/>
      <c r="C447" s="74"/>
      <c r="D447" s="74"/>
    </row>
    <row r="448" spans="1:4" s="63" customFormat="1" x14ac:dyDescent="0.25">
      <c r="A448" s="73"/>
      <c r="B448" s="73"/>
      <c r="C448" s="74"/>
      <c r="D448" s="74"/>
    </row>
    <row r="449" spans="1:4" s="63" customFormat="1" x14ac:dyDescent="0.25">
      <c r="A449" s="73"/>
      <c r="B449" s="73"/>
      <c r="C449" s="74"/>
      <c r="D449" s="74"/>
    </row>
    <row r="450" spans="1:4" s="63" customFormat="1" x14ac:dyDescent="0.25">
      <c r="A450" s="73"/>
      <c r="B450" s="73"/>
      <c r="C450" s="74"/>
      <c r="D450" s="74"/>
    </row>
    <row r="451" spans="1:4" s="63" customFormat="1" x14ac:dyDescent="0.25">
      <c r="A451" s="73"/>
      <c r="B451" s="73"/>
      <c r="C451" s="74"/>
      <c r="D451" s="74"/>
    </row>
    <row r="452" spans="1:4" s="63" customFormat="1" x14ac:dyDescent="0.25">
      <c r="A452" s="73"/>
      <c r="B452" s="73"/>
      <c r="C452" s="74"/>
      <c r="D452" s="74"/>
    </row>
    <row r="453" spans="1:4" s="63" customFormat="1" x14ac:dyDescent="0.25">
      <c r="A453" s="73"/>
      <c r="B453" s="73"/>
      <c r="C453" s="74"/>
      <c r="D453" s="74"/>
    </row>
    <row r="454" spans="1:4" s="63" customFormat="1" x14ac:dyDescent="0.25">
      <c r="A454" s="73"/>
      <c r="B454" s="73"/>
      <c r="C454" s="74"/>
      <c r="D454" s="74"/>
    </row>
    <row r="455" spans="1:4" s="63" customFormat="1" x14ac:dyDescent="0.25">
      <c r="A455" s="73"/>
      <c r="B455" s="73"/>
      <c r="C455" s="74"/>
      <c r="D455" s="74"/>
    </row>
    <row r="456" spans="1:4" s="63" customFormat="1" x14ac:dyDescent="0.25">
      <c r="A456" s="73"/>
      <c r="B456" s="73"/>
      <c r="C456" s="74"/>
      <c r="D456" s="74"/>
    </row>
    <row r="457" spans="1:4" s="63" customFormat="1" x14ac:dyDescent="0.25">
      <c r="A457" s="73"/>
      <c r="B457" s="73"/>
      <c r="C457" s="74"/>
      <c r="D457" s="74"/>
    </row>
    <row r="458" spans="1:4" s="63" customFormat="1" x14ac:dyDescent="0.25">
      <c r="A458" s="73"/>
      <c r="B458" s="73"/>
      <c r="C458" s="74"/>
      <c r="D458" s="74"/>
    </row>
    <row r="459" spans="1:4" s="63" customFormat="1" x14ac:dyDescent="0.25">
      <c r="A459" s="73"/>
      <c r="B459" s="73"/>
      <c r="C459" s="74"/>
      <c r="D459" s="74"/>
    </row>
    <row r="460" spans="1:4" s="63" customFormat="1" x14ac:dyDescent="0.25">
      <c r="A460" s="73"/>
      <c r="B460" s="73"/>
      <c r="C460" s="74"/>
      <c r="D460" s="74"/>
    </row>
    <row r="461" spans="1:4" s="63" customFormat="1" x14ac:dyDescent="0.25">
      <c r="A461" s="73"/>
      <c r="B461" s="73"/>
      <c r="C461" s="74"/>
      <c r="D461" s="74"/>
    </row>
    <row r="462" spans="1:4" s="63" customFormat="1" x14ac:dyDescent="0.25">
      <c r="A462" s="73"/>
      <c r="B462" s="73"/>
      <c r="C462" s="74"/>
      <c r="D462" s="74"/>
    </row>
    <row r="463" spans="1:4" s="63" customFormat="1" x14ac:dyDescent="0.25">
      <c r="A463" s="73"/>
      <c r="B463" s="73"/>
      <c r="C463" s="74"/>
      <c r="D463" s="74"/>
    </row>
    <row r="464" spans="1:4" s="63" customFormat="1" x14ac:dyDescent="0.25">
      <c r="A464" s="73"/>
      <c r="B464" s="73"/>
      <c r="C464" s="74"/>
      <c r="D464" s="74"/>
    </row>
    <row r="465" spans="1:4" s="63" customFormat="1" x14ac:dyDescent="0.25">
      <c r="A465" s="73"/>
      <c r="B465" s="73"/>
      <c r="C465" s="74"/>
      <c r="D465" s="74"/>
    </row>
    <row r="466" spans="1:4" s="63" customFormat="1" x14ac:dyDescent="0.25">
      <c r="A466" s="73"/>
      <c r="B466" s="73"/>
      <c r="C466" s="74"/>
      <c r="D466" s="74"/>
    </row>
    <row r="467" spans="1:4" s="63" customFormat="1" x14ac:dyDescent="0.25">
      <c r="A467" s="73"/>
      <c r="B467" s="73"/>
      <c r="C467" s="74"/>
      <c r="D467" s="74"/>
    </row>
    <row r="468" spans="1:4" s="63" customFormat="1" x14ac:dyDescent="0.25">
      <c r="A468" s="73"/>
      <c r="B468" s="73"/>
      <c r="C468" s="74"/>
      <c r="D468" s="74"/>
    </row>
    <row r="469" spans="1:4" s="63" customFormat="1" x14ac:dyDescent="0.25">
      <c r="A469" s="73"/>
      <c r="B469" s="73"/>
      <c r="C469" s="74"/>
      <c r="D469" s="74"/>
    </row>
    <row r="470" spans="1:4" s="63" customFormat="1" x14ac:dyDescent="0.25">
      <c r="A470" s="73"/>
      <c r="B470" s="73"/>
      <c r="C470" s="74"/>
      <c r="D470" s="74"/>
    </row>
    <row r="471" spans="1:4" s="63" customFormat="1" x14ac:dyDescent="0.25">
      <c r="A471" s="73"/>
      <c r="B471" s="73"/>
      <c r="C471" s="74"/>
      <c r="D471" s="74"/>
    </row>
    <row r="472" spans="1:4" s="63" customFormat="1" x14ac:dyDescent="0.25">
      <c r="A472" s="73"/>
      <c r="B472" s="73"/>
      <c r="C472" s="74"/>
      <c r="D472" s="74"/>
    </row>
    <row r="473" spans="1:4" s="63" customFormat="1" x14ac:dyDescent="0.25">
      <c r="A473" s="73"/>
      <c r="B473" s="73"/>
      <c r="C473" s="74"/>
      <c r="D473" s="74"/>
    </row>
    <row r="474" spans="1:4" s="63" customFormat="1" x14ac:dyDescent="0.25">
      <c r="A474" s="73"/>
      <c r="B474" s="73"/>
      <c r="C474" s="74"/>
      <c r="D474" s="74"/>
    </row>
    <row r="475" spans="1:4" s="63" customFormat="1" x14ac:dyDescent="0.25">
      <c r="A475" s="73"/>
      <c r="B475" s="73"/>
      <c r="C475" s="74"/>
      <c r="D475" s="74"/>
    </row>
    <row r="476" spans="1:4" s="63" customFormat="1" x14ac:dyDescent="0.25">
      <c r="A476" s="73"/>
      <c r="B476" s="73"/>
      <c r="C476" s="74"/>
      <c r="D476" s="74"/>
    </row>
    <row r="477" spans="1:4" s="63" customFormat="1" x14ac:dyDescent="0.25">
      <c r="A477" s="73"/>
      <c r="B477" s="73"/>
      <c r="C477" s="74"/>
      <c r="D477" s="74"/>
    </row>
    <row r="478" spans="1:4" s="63" customFormat="1" x14ac:dyDescent="0.25">
      <c r="A478" s="73"/>
      <c r="B478" s="73"/>
      <c r="C478" s="74"/>
      <c r="D478" s="74"/>
    </row>
    <row r="479" spans="1:4" s="63" customFormat="1" x14ac:dyDescent="0.25">
      <c r="A479" s="73"/>
      <c r="B479" s="73"/>
      <c r="C479" s="74"/>
      <c r="D479" s="74"/>
    </row>
    <row r="480" spans="1:4" s="63" customFormat="1" x14ac:dyDescent="0.25">
      <c r="A480" s="73"/>
      <c r="B480" s="73"/>
      <c r="C480" s="74"/>
      <c r="D480" s="74"/>
    </row>
    <row r="481" spans="1:4" s="63" customFormat="1" x14ac:dyDescent="0.25">
      <c r="A481" s="73"/>
      <c r="B481" s="73"/>
      <c r="C481" s="74"/>
      <c r="D481" s="74"/>
    </row>
    <row r="482" spans="1:4" s="63" customFormat="1" x14ac:dyDescent="0.25">
      <c r="A482" s="73"/>
      <c r="B482" s="73"/>
      <c r="C482" s="74"/>
      <c r="D482" s="74"/>
    </row>
    <row r="483" spans="1:4" s="63" customFormat="1" x14ac:dyDescent="0.25">
      <c r="A483" s="73"/>
      <c r="B483" s="73"/>
      <c r="C483" s="74"/>
      <c r="D483" s="74"/>
    </row>
    <row r="484" spans="1:4" s="63" customFormat="1" x14ac:dyDescent="0.25">
      <c r="A484" s="73"/>
      <c r="B484" s="73"/>
      <c r="C484" s="74"/>
      <c r="D484" s="74"/>
    </row>
    <row r="485" spans="1:4" s="63" customFormat="1" x14ac:dyDescent="0.25">
      <c r="A485" s="73"/>
      <c r="B485" s="73"/>
      <c r="C485" s="74"/>
      <c r="D485" s="74"/>
    </row>
    <row r="486" spans="1:4" s="63" customFormat="1" x14ac:dyDescent="0.25">
      <c r="A486" s="73"/>
      <c r="B486" s="73"/>
      <c r="C486" s="74"/>
      <c r="D486" s="74"/>
    </row>
    <row r="487" spans="1:4" s="63" customFormat="1" x14ac:dyDescent="0.25">
      <c r="A487" s="73"/>
      <c r="B487" s="73"/>
      <c r="C487" s="74"/>
      <c r="D487" s="74"/>
    </row>
    <row r="488" spans="1:4" s="63" customFormat="1" x14ac:dyDescent="0.25">
      <c r="A488" s="73"/>
      <c r="B488" s="73"/>
      <c r="C488" s="74"/>
      <c r="D488" s="74"/>
    </row>
    <row r="489" spans="1:4" s="63" customFormat="1" x14ac:dyDescent="0.25">
      <c r="A489" s="73"/>
      <c r="B489" s="73"/>
      <c r="C489" s="74"/>
      <c r="D489" s="74"/>
    </row>
    <row r="490" spans="1:4" s="63" customFormat="1" x14ac:dyDescent="0.25">
      <c r="A490" s="73"/>
      <c r="B490" s="73"/>
      <c r="C490" s="74"/>
      <c r="D490" s="74"/>
    </row>
    <row r="491" spans="1:4" s="63" customFormat="1" x14ac:dyDescent="0.25">
      <c r="A491" s="73"/>
      <c r="B491" s="73"/>
      <c r="C491" s="74"/>
      <c r="D491" s="74"/>
    </row>
    <row r="492" spans="1:4" s="63" customFormat="1" x14ac:dyDescent="0.25">
      <c r="A492" s="73"/>
      <c r="B492" s="73"/>
      <c r="C492" s="74"/>
      <c r="D492" s="74"/>
    </row>
    <row r="493" spans="1:4" s="63" customFormat="1" x14ac:dyDescent="0.25">
      <c r="A493" s="73"/>
      <c r="B493" s="73"/>
      <c r="C493" s="74"/>
      <c r="D493" s="74"/>
    </row>
    <row r="494" spans="1:4" s="63" customFormat="1" x14ac:dyDescent="0.25">
      <c r="A494" s="73"/>
      <c r="B494" s="73"/>
      <c r="C494" s="74"/>
      <c r="D494" s="74"/>
    </row>
    <row r="495" spans="1:4" s="63" customFormat="1" x14ac:dyDescent="0.25">
      <c r="A495" s="73"/>
      <c r="B495" s="73"/>
      <c r="C495" s="74"/>
      <c r="D495" s="74"/>
    </row>
    <row r="496" spans="1:4" s="63" customFormat="1" x14ac:dyDescent="0.25">
      <c r="A496" s="73"/>
      <c r="B496" s="73"/>
      <c r="C496" s="74"/>
      <c r="D496" s="74"/>
    </row>
    <row r="497" spans="1:4" s="63" customFormat="1" x14ac:dyDescent="0.25">
      <c r="A497" s="73"/>
      <c r="B497" s="73"/>
      <c r="C497" s="74"/>
      <c r="D497" s="74"/>
    </row>
    <row r="498" spans="1:4" s="63" customFormat="1" x14ac:dyDescent="0.25">
      <c r="A498" s="73"/>
      <c r="B498" s="73"/>
      <c r="C498" s="74"/>
      <c r="D498" s="74"/>
    </row>
    <row r="499" spans="1:4" s="63" customFormat="1" x14ac:dyDescent="0.25">
      <c r="A499" s="73"/>
      <c r="B499" s="73"/>
      <c r="C499" s="74"/>
      <c r="D499" s="74"/>
    </row>
    <row r="500" spans="1:4" s="63" customFormat="1" x14ac:dyDescent="0.25">
      <c r="A500" s="73"/>
      <c r="B500" s="73"/>
      <c r="C500" s="74"/>
      <c r="D500" s="74"/>
    </row>
    <row r="501" spans="1:4" s="63" customFormat="1" x14ac:dyDescent="0.25">
      <c r="A501" s="73"/>
      <c r="B501" s="73"/>
      <c r="C501" s="74"/>
      <c r="D501" s="74"/>
    </row>
    <row r="502" spans="1:4" s="63" customFormat="1" x14ac:dyDescent="0.25">
      <c r="A502" s="73"/>
      <c r="B502" s="73"/>
      <c r="C502" s="74"/>
      <c r="D502" s="74"/>
    </row>
    <row r="503" spans="1:4" s="63" customFormat="1" x14ac:dyDescent="0.25">
      <c r="A503" s="73"/>
      <c r="B503" s="73"/>
      <c r="C503" s="74"/>
      <c r="D503" s="74"/>
    </row>
    <row r="504" spans="1:4" s="63" customFormat="1" x14ac:dyDescent="0.25">
      <c r="A504" s="73"/>
      <c r="B504" s="73"/>
      <c r="C504" s="74"/>
      <c r="D504" s="74"/>
    </row>
    <row r="505" spans="1:4" s="63" customFormat="1" x14ac:dyDescent="0.25">
      <c r="A505" s="73"/>
      <c r="B505" s="73"/>
      <c r="C505" s="74"/>
      <c r="D505" s="74"/>
    </row>
    <row r="506" spans="1:4" s="63" customFormat="1" x14ac:dyDescent="0.25">
      <c r="A506" s="73"/>
      <c r="B506" s="73"/>
      <c r="C506" s="74"/>
      <c r="D506" s="74"/>
    </row>
    <row r="507" spans="1:4" s="63" customFormat="1" x14ac:dyDescent="0.25">
      <c r="A507" s="73"/>
      <c r="B507" s="73"/>
      <c r="C507" s="74"/>
      <c r="D507" s="74"/>
    </row>
    <row r="508" spans="1:4" s="63" customFormat="1" x14ac:dyDescent="0.25">
      <c r="A508" s="73"/>
      <c r="B508" s="73"/>
      <c r="C508" s="74"/>
      <c r="D508" s="74"/>
    </row>
    <row r="509" spans="1:4" s="63" customFormat="1" x14ac:dyDescent="0.25">
      <c r="A509" s="73"/>
      <c r="B509" s="73"/>
      <c r="C509" s="74"/>
      <c r="D509" s="74"/>
    </row>
    <row r="510" spans="1:4" s="63" customFormat="1" x14ac:dyDescent="0.25">
      <c r="A510" s="73"/>
      <c r="B510" s="73"/>
      <c r="C510" s="74"/>
      <c r="D510" s="74"/>
    </row>
    <row r="511" spans="1:4" s="63" customFormat="1" x14ac:dyDescent="0.25">
      <c r="A511" s="73"/>
      <c r="B511" s="73"/>
      <c r="C511" s="74"/>
      <c r="D511" s="74"/>
    </row>
    <row r="512" spans="1:4" s="63" customFormat="1" x14ac:dyDescent="0.25">
      <c r="A512" s="73"/>
      <c r="B512" s="73"/>
      <c r="C512" s="74"/>
      <c r="D512" s="74"/>
    </row>
    <row r="513" spans="1:4" s="63" customFormat="1" x14ac:dyDescent="0.25">
      <c r="A513" s="73"/>
      <c r="B513" s="73"/>
      <c r="C513" s="74"/>
      <c r="D513" s="74"/>
    </row>
    <row r="514" spans="1:4" s="63" customFormat="1" x14ac:dyDescent="0.25">
      <c r="A514" s="73"/>
      <c r="B514" s="73"/>
      <c r="C514" s="74"/>
      <c r="D514" s="74"/>
    </row>
    <row r="515" spans="1:4" s="63" customFormat="1" x14ac:dyDescent="0.25">
      <c r="A515" s="73"/>
      <c r="B515" s="73"/>
      <c r="C515" s="74"/>
      <c r="D515" s="74"/>
    </row>
    <row r="516" spans="1:4" s="63" customFormat="1" x14ac:dyDescent="0.25">
      <c r="A516" s="73"/>
      <c r="B516" s="73"/>
      <c r="C516" s="74"/>
      <c r="D516" s="74"/>
    </row>
    <row r="517" spans="1:4" s="63" customFormat="1" x14ac:dyDescent="0.25">
      <c r="A517" s="73"/>
      <c r="B517" s="73"/>
      <c r="C517" s="74"/>
      <c r="D517" s="74"/>
    </row>
    <row r="518" spans="1:4" s="63" customFormat="1" x14ac:dyDescent="0.25">
      <c r="A518" s="73"/>
      <c r="B518" s="73"/>
      <c r="C518" s="74"/>
      <c r="D518" s="74"/>
    </row>
    <row r="519" spans="1:4" s="63" customFormat="1" x14ac:dyDescent="0.25">
      <c r="A519" s="73"/>
      <c r="B519" s="73"/>
      <c r="C519" s="74"/>
      <c r="D519" s="74"/>
    </row>
    <row r="520" spans="1:4" s="63" customFormat="1" x14ac:dyDescent="0.25">
      <c r="A520" s="73"/>
      <c r="B520" s="73"/>
      <c r="C520" s="74"/>
      <c r="D520" s="74"/>
    </row>
    <row r="521" spans="1:4" s="63" customFormat="1" x14ac:dyDescent="0.25">
      <c r="A521" s="73"/>
      <c r="B521" s="73"/>
      <c r="C521" s="74"/>
      <c r="D521" s="74"/>
    </row>
    <row r="522" spans="1:4" s="63" customFormat="1" x14ac:dyDescent="0.25">
      <c r="A522" s="73"/>
      <c r="B522" s="73"/>
      <c r="C522" s="74"/>
      <c r="D522" s="74"/>
    </row>
    <row r="523" spans="1:4" s="63" customFormat="1" x14ac:dyDescent="0.25">
      <c r="A523" s="73"/>
      <c r="B523" s="73"/>
      <c r="C523" s="74"/>
      <c r="D523" s="74"/>
    </row>
    <row r="524" spans="1:4" s="63" customFormat="1" x14ac:dyDescent="0.25">
      <c r="A524" s="73"/>
      <c r="B524" s="73"/>
      <c r="C524" s="74"/>
      <c r="D524" s="74"/>
    </row>
    <row r="525" spans="1:4" s="63" customFormat="1" x14ac:dyDescent="0.25">
      <c r="A525" s="73"/>
      <c r="B525" s="73"/>
      <c r="C525" s="74"/>
      <c r="D525" s="74"/>
    </row>
    <row r="526" spans="1:4" s="63" customFormat="1" x14ac:dyDescent="0.25">
      <c r="A526" s="73"/>
      <c r="B526" s="73"/>
      <c r="C526" s="74"/>
      <c r="D526" s="74"/>
    </row>
    <row r="527" spans="1:4" s="63" customFormat="1" x14ac:dyDescent="0.25">
      <c r="A527" s="73"/>
      <c r="B527" s="73"/>
      <c r="C527" s="74"/>
      <c r="D527" s="74"/>
    </row>
    <row r="528" spans="1:4" s="63" customFormat="1" x14ac:dyDescent="0.25">
      <c r="A528" s="73"/>
      <c r="B528" s="73"/>
      <c r="C528" s="74"/>
      <c r="D528" s="74"/>
    </row>
    <row r="529" spans="1:4" s="63" customFormat="1" x14ac:dyDescent="0.25">
      <c r="A529" s="73"/>
      <c r="B529" s="73"/>
      <c r="C529" s="74"/>
      <c r="D529" s="74"/>
    </row>
    <row r="530" spans="1:4" s="63" customFormat="1" x14ac:dyDescent="0.25">
      <c r="A530" s="73"/>
      <c r="B530" s="73"/>
      <c r="C530" s="74"/>
      <c r="D530" s="74"/>
    </row>
    <row r="531" spans="1:4" s="63" customFormat="1" x14ac:dyDescent="0.25">
      <c r="A531" s="73"/>
      <c r="B531" s="73"/>
      <c r="C531" s="74"/>
      <c r="D531" s="74"/>
    </row>
    <row r="532" spans="1:4" s="63" customFormat="1" x14ac:dyDescent="0.25">
      <c r="A532" s="73"/>
      <c r="B532" s="73"/>
      <c r="C532" s="74"/>
      <c r="D532" s="74"/>
    </row>
    <row r="533" spans="1:4" s="63" customFormat="1" x14ac:dyDescent="0.25">
      <c r="A533" s="73"/>
      <c r="B533" s="73"/>
      <c r="C533" s="74"/>
      <c r="D533" s="74"/>
    </row>
    <row r="534" spans="1:4" s="63" customFormat="1" x14ac:dyDescent="0.25">
      <c r="A534" s="73"/>
      <c r="B534" s="73"/>
      <c r="C534" s="74"/>
      <c r="D534" s="74"/>
    </row>
    <row r="535" spans="1:4" s="63" customFormat="1" x14ac:dyDescent="0.25">
      <c r="A535" s="73"/>
      <c r="B535" s="73"/>
      <c r="C535" s="74"/>
      <c r="D535" s="74"/>
    </row>
    <row r="536" spans="1:4" s="63" customFormat="1" x14ac:dyDescent="0.25">
      <c r="A536" s="73"/>
      <c r="B536" s="73"/>
      <c r="C536" s="74"/>
      <c r="D536" s="74"/>
    </row>
    <row r="537" spans="1:4" s="63" customFormat="1" x14ac:dyDescent="0.25">
      <c r="A537" s="73"/>
      <c r="B537" s="73"/>
      <c r="C537" s="74"/>
      <c r="D537" s="74"/>
    </row>
    <row r="538" spans="1:4" s="63" customFormat="1" x14ac:dyDescent="0.25">
      <c r="A538" s="73"/>
      <c r="B538" s="73"/>
      <c r="C538" s="74"/>
      <c r="D538" s="74"/>
    </row>
    <row r="539" spans="1:4" s="63" customFormat="1" x14ac:dyDescent="0.25">
      <c r="A539" s="73"/>
      <c r="B539" s="73"/>
      <c r="C539" s="74"/>
      <c r="D539" s="74"/>
    </row>
    <row r="540" spans="1:4" s="63" customFormat="1" x14ac:dyDescent="0.25">
      <c r="A540" s="73"/>
      <c r="B540" s="73"/>
      <c r="C540" s="74"/>
      <c r="D540" s="74"/>
    </row>
    <row r="541" spans="1:4" s="63" customFormat="1" x14ac:dyDescent="0.25">
      <c r="A541" s="73"/>
      <c r="B541" s="73"/>
      <c r="C541" s="74"/>
      <c r="D541" s="74"/>
    </row>
    <row r="542" spans="1:4" s="63" customFormat="1" x14ac:dyDescent="0.25">
      <c r="A542" s="73"/>
      <c r="B542" s="73"/>
      <c r="C542" s="74"/>
      <c r="D542" s="74"/>
    </row>
    <row r="543" spans="1:4" s="63" customFormat="1" x14ac:dyDescent="0.25">
      <c r="A543" s="73"/>
      <c r="B543" s="73"/>
      <c r="C543" s="74"/>
      <c r="D543" s="74"/>
    </row>
    <row r="544" spans="1:4" s="63" customFormat="1" x14ac:dyDescent="0.25">
      <c r="A544" s="73"/>
      <c r="B544" s="73"/>
      <c r="C544" s="74"/>
      <c r="D544" s="74"/>
    </row>
    <row r="545" spans="1:4" s="63" customFormat="1" x14ac:dyDescent="0.25">
      <c r="A545" s="73"/>
      <c r="B545" s="73"/>
      <c r="C545" s="74"/>
      <c r="D545" s="74"/>
    </row>
    <row r="546" spans="1:4" s="63" customFormat="1" x14ac:dyDescent="0.25">
      <c r="A546" s="73"/>
      <c r="B546" s="73"/>
      <c r="C546" s="74"/>
      <c r="D546" s="74"/>
    </row>
    <row r="547" spans="1:4" s="63" customFormat="1" x14ac:dyDescent="0.25">
      <c r="A547" s="73"/>
      <c r="B547" s="73"/>
      <c r="C547" s="74"/>
      <c r="D547" s="74"/>
    </row>
    <row r="548" spans="1:4" s="63" customFormat="1" x14ac:dyDescent="0.25">
      <c r="A548" s="73"/>
      <c r="B548" s="73"/>
      <c r="C548" s="74"/>
      <c r="D548" s="74"/>
    </row>
    <row r="549" spans="1:4" s="63" customFormat="1" x14ac:dyDescent="0.25">
      <c r="A549" s="73"/>
      <c r="B549" s="73"/>
      <c r="C549" s="74"/>
      <c r="D549" s="74"/>
    </row>
    <row r="550" spans="1:4" s="63" customFormat="1" x14ac:dyDescent="0.25">
      <c r="A550" s="73"/>
      <c r="B550" s="73"/>
      <c r="C550" s="74"/>
      <c r="D550" s="74"/>
    </row>
    <row r="551" spans="1:4" s="63" customFormat="1" x14ac:dyDescent="0.25">
      <c r="A551" s="73"/>
      <c r="B551" s="73"/>
      <c r="C551" s="74"/>
      <c r="D551" s="74"/>
    </row>
    <row r="552" spans="1:4" s="63" customFormat="1" x14ac:dyDescent="0.25">
      <c r="A552" s="73"/>
      <c r="B552" s="73"/>
      <c r="C552" s="74"/>
      <c r="D552" s="74"/>
    </row>
    <row r="553" spans="1:4" s="63" customFormat="1" x14ac:dyDescent="0.25">
      <c r="A553" s="73"/>
      <c r="B553" s="73"/>
      <c r="C553" s="74"/>
      <c r="D553" s="74"/>
    </row>
    <row r="554" spans="1:4" s="63" customFormat="1" x14ac:dyDescent="0.25">
      <c r="A554" s="73"/>
      <c r="B554" s="73"/>
      <c r="C554" s="74"/>
      <c r="D554" s="74"/>
    </row>
    <row r="555" spans="1:4" s="63" customFormat="1" x14ac:dyDescent="0.25">
      <c r="A555" s="73"/>
      <c r="B555" s="73"/>
      <c r="C555" s="74"/>
      <c r="D555" s="74"/>
    </row>
    <row r="556" spans="1:4" s="63" customFormat="1" x14ac:dyDescent="0.25">
      <c r="A556" s="73"/>
      <c r="B556" s="73"/>
      <c r="C556" s="74"/>
      <c r="D556" s="74"/>
    </row>
    <row r="557" spans="1:4" s="63" customFormat="1" x14ac:dyDescent="0.25">
      <c r="A557" s="73"/>
      <c r="B557" s="73"/>
      <c r="C557" s="74"/>
      <c r="D557" s="74"/>
    </row>
    <row r="558" spans="1:4" s="63" customFormat="1" x14ac:dyDescent="0.25">
      <c r="A558" s="73"/>
      <c r="B558" s="73"/>
      <c r="C558" s="74"/>
      <c r="D558" s="74"/>
    </row>
    <row r="559" spans="1:4" s="63" customFormat="1" x14ac:dyDescent="0.25">
      <c r="A559" s="73"/>
      <c r="B559" s="73"/>
      <c r="C559" s="74"/>
      <c r="D559" s="74"/>
    </row>
    <row r="560" spans="1:4" s="63" customFormat="1" x14ac:dyDescent="0.25">
      <c r="A560" s="73"/>
      <c r="B560" s="73"/>
      <c r="C560" s="74"/>
      <c r="D560" s="74"/>
    </row>
    <row r="561" spans="1:4" s="63" customFormat="1" x14ac:dyDescent="0.25">
      <c r="A561" s="73"/>
      <c r="B561" s="73"/>
      <c r="C561" s="74"/>
      <c r="D561" s="74"/>
    </row>
    <row r="562" spans="1:4" s="63" customFormat="1" x14ac:dyDescent="0.25">
      <c r="A562" s="73"/>
      <c r="B562" s="73"/>
      <c r="C562" s="74"/>
      <c r="D562" s="74"/>
    </row>
    <row r="563" spans="1:4" s="63" customFormat="1" x14ac:dyDescent="0.25">
      <c r="A563" s="73"/>
      <c r="B563" s="73"/>
      <c r="C563" s="74"/>
      <c r="D563" s="74"/>
    </row>
    <row r="564" spans="1:4" s="63" customFormat="1" x14ac:dyDescent="0.25">
      <c r="A564" s="73"/>
      <c r="B564" s="73"/>
      <c r="C564" s="74"/>
      <c r="D564" s="74"/>
    </row>
    <row r="565" spans="1:4" s="63" customFormat="1" x14ac:dyDescent="0.25">
      <c r="A565" s="73"/>
      <c r="B565" s="73"/>
      <c r="C565" s="74"/>
      <c r="D565" s="74"/>
    </row>
    <row r="566" spans="1:4" s="63" customFormat="1" x14ac:dyDescent="0.25">
      <c r="A566" s="73"/>
      <c r="B566" s="73"/>
      <c r="C566" s="74"/>
      <c r="D566" s="74"/>
    </row>
    <row r="567" spans="1:4" s="63" customFormat="1" x14ac:dyDescent="0.25">
      <c r="A567" s="73"/>
      <c r="B567" s="73"/>
      <c r="C567" s="74"/>
      <c r="D567" s="74"/>
    </row>
    <row r="568" spans="1:4" s="63" customFormat="1" x14ac:dyDescent="0.25">
      <c r="A568" s="73"/>
      <c r="B568" s="73"/>
      <c r="C568" s="74"/>
      <c r="D568" s="74"/>
    </row>
    <row r="569" spans="1:4" s="63" customFormat="1" x14ac:dyDescent="0.25">
      <c r="A569" s="73"/>
      <c r="B569" s="73"/>
      <c r="C569" s="74"/>
      <c r="D569" s="74"/>
    </row>
    <row r="570" spans="1:4" s="63" customFormat="1" x14ac:dyDescent="0.25">
      <c r="A570" s="73"/>
      <c r="B570" s="73"/>
      <c r="C570" s="74"/>
      <c r="D570" s="74"/>
    </row>
    <row r="571" spans="1:4" s="63" customFormat="1" x14ac:dyDescent="0.25">
      <c r="A571" s="73"/>
      <c r="B571" s="73"/>
      <c r="C571" s="74"/>
      <c r="D571" s="74"/>
    </row>
    <row r="572" spans="1:4" s="63" customFormat="1" x14ac:dyDescent="0.25">
      <c r="A572" s="73"/>
      <c r="B572" s="73"/>
      <c r="C572" s="74"/>
      <c r="D572" s="74"/>
    </row>
    <row r="573" spans="1:4" s="63" customFormat="1" x14ac:dyDescent="0.25">
      <c r="A573" s="73"/>
      <c r="B573" s="73"/>
      <c r="C573" s="74"/>
      <c r="D573" s="74"/>
    </row>
    <row r="574" spans="1:4" s="63" customFormat="1" x14ac:dyDescent="0.25">
      <c r="A574" s="73"/>
      <c r="B574" s="73"/>
      <c r="C574" s="74"/>
      <c r="D574" s="74"/>
    </row>
    <row r="575" spans="1:4" s="63" customFormat="1" x14ac:dyDescent="0.25">
      <c r="A575" s="73"/>
      <c r="B575" s="73"/>
      <c r="C575" s="74"/>
      <c r="D575" s="74"/>
    </row>
    <row r="576" spans="1:4" s="63" customFormat="1" x14ac:dyDescent="0.25">
      <c r="A576" s="73"/>
      <c r="B576" s="73"/>
      <c r="C576" s="74"/>
      <c r="D576" s="74"/>
    </row>
    <row r="577" spans="1:4" s="63" customFormat="1" x14ac:dyDescent="0.25">
      <c r="A577" s="73"/>
      <c r="B577" s="73"/>
      <c r="C577" s="74"/>
      <c r="D577" s="74"/>
    </row>
    <row r="578" spans="1:4" s="63" customFormat="1" x14ac:dyDescent="0.25">
      <c r="A578" s="73"/>
      <c r="B578" s="73"/>
      <c r="C578" s="74"/>
      <c r="D578" s="74"/>
    </row>
    <row r="579" spans="1:4" s="63" customFormat="1" x14ac:dyDescent="0.25">
      <c r="A579" s="73"/>
      <c r="B579" s="73"/>
      <c r="C579" s="74"/>
      <c r="D579" s="74"/>
    </row>
    <row r="580" spans="1:4" s="63" customFormat="1" x14ac:dyDescent="0.25">
      <c r="A580" s="73"/>
      <c r="B580" s="73"/>
      <c r="C580" s="74"/>
      <c r="D580" s="74"/>
    </row>
    <row r="581" spans="1:4" s="63" customFormat="1" x14ac:dyDescent="0.25">
      <c r="A581" s="73"/>
      <c r="B581" s="73"/>
      <c r="C581" s="74"/>
      <c r="D581" s="74"/>
    </row>
    <row r="582" spans="1:4" s="63" customFormat="1" x14ac:dyDescent="0.25">
      <c r="A582" s="73"/>
      <c r="B582" s="73"/>
      <c r="C582" s="74"/>
      <c r="D582" s="74"/>
    </row>
    <row r="583" spans="1:4" s="63" customFormat="1" x14ac:dyDescent="0.25">
      <c r="A583" s="73"/>
      <c r="B583" s="73"/>
      <c r="C583" s="74"/>
      <c r="D583" s="74"/>
    </row>
    <row r="584" spans="1:4" s="63" customFormat="1" x14ac:dyDescent="0.25">
      <c r="A584" s="73"/>
      <c r="B584" s="73"/>
      <c r="C584" s="74"/>
      <c r="D584" s="74"/>
    </row>
    <row r="585" spans="1:4" s="63" customFormat="1" x14ac:dyDescent="0.25">
      <c r="A585" s="73"/>
      <c r="B585" s="73"/>
      <c r="C585" s="74"/>
      <c r="D585" s="74"/>
    </row>
    <row r="586" spans="1:4" s="63" customFormat="1" x14ac:dyDescent="0.25">
      <c r="A586" s="73"/>
      <c r="B586" s="73"/>
      <c r="C586" s="74"/>
      <c r="D586" s="74"/>
    </row>
    <row r="587" spans="1:4" s="63" customFormat="1" x14ac:dyDescent="0.25">
      <c r="A587" s="73"/>
      <c r="B587" s="73"/>
      <c r="C587" s="74"/>
      <c r="D587" s="74"/>
    </row>
    <row r="588" spans="1:4" s="63" customFormat="1" x14ac:dyDescent="0.25">
      <c r="A588" s="73"/>
      <c r="B588" s="73"/>
      <c r="C588" s="74"/>
      <c r="D588" s="74"/>
    </row>
    <row r="589" spans="1:4" s="63" customFormat="1" x14ac:dyDescent="0.25">
      <c r="A589" s="73"/>
      <c r="B589" s="73"/>
      <c r="C589" s="74"/>
      <c r="D589" s="74"/>
    </row>
    <row r="590" spans="1:4" s="63" customFormat="1" x14ac:dyDescent="0.25">
      <c r="A590" s="73"/>
      <c r="B590" s="73"/>
      <c r="C590" s="74"/>
      <c r="D590" s="74"/>
    </row>
    <row r="591" spans="1:4" s="63" customFormat="1" x14ac:dyDescent="0.25">
      <c r="A591" s="73"/>
      <c r="B591" s="73"/>
      <c r="C591" s="74"/>
      <c r="D591" s="74"/>
    </row>
    <row r="592" spans="1:4" s="63" customFormat="1" x14ac:dyDescent="0.25">
      <c r="A592" s="73"/>
      <c r="B592" s="73"/>
      <c r="C592" s="74"/>
      <c r="D592" s="74"/>
    </row>
    <row r="593" spans="1:4" s="63" customFormat="1" x14ac:dyDescent="0.25">
      <c r="A593" s="73"/>
      <c r="B593" s="73"/>
      <c r="C593" s="74"/>
      <c r="D593" s="74"/>
    </row>
    <row r="594" spans="1:4" s="63" customFormat="1" x14ac:dyDescent="0.25">
      <c r="A594" s="73"/>
      <c r="B594" s="73"/>
      <c r="C594" s="74"/>
      <c r="D594" s="74"/>
    </row>
    <row r="595" spans="1:4" s="63" customFormat="1" x14ac:dyDescent="0.25">
      <c r="A595" s="73"/>
      <c r="B595" s="73"/>
      <c r="C595" s="74"/>
      <c r="D595" s="74"/>
    </row>
    <row r="596" spans="1:4" s="63" customFormat="1" x14ac:dyDescent="0.25">
      <c r="A596" s="73"/>
      <c r="B596" s="73"/>
      <c r="C596" s="74"/>
      <c r="D596" s="74"/>
    </row>
    <row r="597" spans="1:4" s="63" customFormat="1" x14ac:dyDescent="0.25">
      <c r="A597" s="73"/>
      <c r="B597" s="73"/>
      <c r="C597" s="74"/>
      <c r="D597" s="74"/>
    </row>
    <row r="598" spans="1:4" s="63" customFormat="1" x14ac:dyDescent="0.25">
      <c r="A598" s="73"/>
      <c r="B598" s="73"/>
      <c r="C598" s="74"/>
      <c r="D598" s="74"/>
    </row>
    <row r="599" spans="1:4" s="63" customFormat="1" x14ac:dyDescent="0.25">
      <c r="A599" s="73"/>
      <c r="B599" s="73"/>
      <c r="C599" s="74"/>
      <c r="D599" s="74"/>
    </row>
    <row r="600" spans="1:4" s="63" customFormat="1" x14ac:dyDescent="0.25">
      <c r="A600" s="73"/>
      <c r="B600" s="73"/>
      <c r="C600" s="74"/>
      <c r="D600" s="74"/>
    </row>
    <row r="601" spans="1:4" s="63" customFormat="1" x14ac:dyDescent="0.25">
      <c r="A601" s="73"/>
      <c r="B601" s="73"/>
      <c r="C601" s="74"/>
      <c r="D601" s="74"/>
    </row>
    <row r="602" spans="1:4" s="63" customFormat="1" x14ac:dyDescent="0.25">
      <c r="A602" s="73"/>
      <c r="B602" s="73"/>
      <c r="C602" s="74"/>
      <c r="D602" s="74"/>
    </row>
    <row r="603" spans="1:4" s="63" customFormat="1" x14ac:dyDescent="0.25">
      <c r="A603" s="73"/>
      <c r="B603" s="73"/>
      <c r="C603" s="74"/>
      <c r="D603" s="74"/>
    </row>
    <row r="604" spans="1:4" s="63" customFormat="1" x14ac:dyDescent="0.25">
      <c r="A604" s="73"/>
      <c r="B604" s="73"/>
      <c r="C604" s="74"/>
      <c r="D604" s="74"/>
    </row>
    <row r="605" spans="1:4" s="63" customFormat="1" x14ac:dyDescent="0.25">
      <c r="A605" s="73"/>
      <c r="B605" s="73"/>
      <c r="C605" s="74"/>
      <c r="D605" s="74"/>
    </row>
    <row r="606" spans="1:4" s="63" customFormat="1" x14ac:dyDescent="0.25">
      <c r="A606" s="73"/>
      <c r="B606" s="73"/>
      <c r="C606" s="74"/>
      <c r="D606" s="74"/>
    </row>
    <row r="607" spans="1:4" s="63" customFormat="1" x14ac:dyDescent="0.25">
      <c r="A607" s="73"/>
      <c r="B607" s="73"/>
      <c r="C607" s="74"/>
      <c r="D607" s="74"/>
    </row>
    <row r="608" spans="1:4" s="63" customFormat="1" x14ac:dyDescent="0.25">
      <c r="A608" s="73"/>
      <c r="B608" s="73"/>
      <c r="C608" s="74"/>
      <c r="D608" s="74"/>
    </row>
    <row r="609" spans="1:4" s="63" customFormat="1" x14ac:dyDescent="0.25">
      <c r="A609" s="73"/>
      <c r="B609" s="73"/>
      <c r="C609" s="74"/>
      <c r="D609" s="74"/>
    </row>
    <row r="610" spans="1:4" s="63" customFormat="1" x14ac:dyDescent="0.25">
      <c r="A610" s="73"/>
      <c r="B610" s="73"/>
      <c r="C610" s="74"/>
      <c r="D610" s="74"/>
    </row>
    <row r="611" spans="1:4" s="63" customFormat="1" x14ac:dyDescent="0.25">
      <c r="A611" s="73"/>
      <c r="B611" s="73"/>
      <c r="C611" s="74"/>
      <c r="D611" s="74"/>
    </row>
    <row r="612" spans="1:4" s="63" customFormat="1" x14ac:dyDescent="0.25">
      <c r="A612" s="73"/>
      <c r="B612" s="73"/>
      <c r="C612" s="74"/>
      <c r="D612" s="74"/>
    </row>
    <row r="613" spans="1:4" s="63" customFormat="1" x14ac:dyDescent="0.25">
      <c r="A613" s="73"/>
      <c r="B613" s="73"/>
      <c r="C613" s="74"/>
      <c r="D613" s="74"/>
    </row>
    <row r="614" spans="1:4" s="63" customFormat="1" x14ac:dyDescent="0.25">
      <c r="A614" s="73"/>
      <c r="B614" s="73"/>
      <c r="C614" s="74"/>
      <c r="D614" s="74"/>
    </row>
    <row r="615" spans="1:4" s="63" customFormat="1" x14ac:dyDescent="0.25">
      <c r="A615" s="73"/>
      <c r="B615" s="73"/>
      <c r="C615" s="74"/>
      <c r="D615" s="74"/>
    </row>
    <row r="616" spans="1:4" s="63" customFormat="1" x14ac:dyDescent="0.25">
      <c r="A616" s="73"/>
      <c r="B616" s="73"/>
      <c r="C616" s="74"/>
      <c r="D616" s="74"/>
    </row>
    <row r="617" spans="1:4" s="63" customFormat="1" x14ac:dyDescent="0.25">
      <c r="A617" s="73"/>
      <c r="B617" s="73"/>
      <c r="C617" s="74"/>
      <c r="D617" s="74"/>
    </row>
    <row r="618" spans="1:4" s="63" customFormat="1" x14ac:dyDescent="0.25">
      <c r="A618" s="73"/>
      <c r="B618" s="73"/>
      <c r="C618" s="74"/>
      <c r="D618" s="74"/>
    </row>
    <row r="619" spans="1:4" s="63" customFormat="1" x14ac:dyDescent="0.25">
      <c r="A619" s="73"/>
      <c r="B619" s="73"/>
      <c r="C619" s="74"/>
      <c r="D619" s="74"/>
    </row>
    <row r="620" spans="1:4" s="63" customFormat="1" x14ac:dyDescent="0.25">
      <c r="A620" s="73"/>
      <c r="B620" s="73"/>
      <c r="C620" s="74"/>
      <c r="D620" s="74"/>
    </row>
    <row r="621" spans="1:4" s="63" customFormat="1" x14ac:dyDescent="0.25">
      <c r="A621" s="73"/>
      <c r="B621" s="73"/>
      <c r="C621" s="74"/>
      <c r="D621" s="74"/>
    </row>
    <row r="622" spans="1:4" s="63" customFormat="1" x14ac:dyDescent="0.25">
      <c r="A622" s="73"/>
      <c r="B622" s="73"/>
      <c r="C622" s="74"/>
      <c r="D622" s="74"/>
    </row>
    <row r="623" spans="1:4" s="63" customFormat="1" x14ac:dyDescent="0.25">
      <c r="A623" s="73"/>
      <c r="B623" s="73"/>
      <c r="C623" s="74"/>
      <c r="D623" s="74"/>
    </row>
    <row r="624" spans="1:4" s="63" customFormat="1" x14ac:dyDescent="0.25">
      <c r="A624" s="73"/>
      <c r="B624" s="73"/>
      <c r="C624" s="74"/>
      <c r="D624" s="74"/>
    </row>
    <row r="625" spans="1:4" s="63" customFormat="1" x14ac:dyDescent="0.25">
      <c r="A625" s="73"/>
      <c r="B625" s="73"/>
      <c r="C625" s="74"/>
      <c r="D625" s="74"/>
    </row>
    <row r="626" spans="1:4" s="63" customFormat="1" x14ac:dyDescent="0.25">
      <c r="A626" s="73"/>
      <c r="B626" s="73"/>
      <c r="C626" s="74"/>
      <c r="D626" s="74"/>
    </row>
    <row r="627" spans="1:4" s="63" customFormat="1" x14ac:dyDescent="0.25">
      <c r="A627" s="73"/>
      <c r="B627" s="73"/>
      <c r="C627" s="74"/>
      <c r="D627" s="74"/>
    </row>
    <row r="628" spans="1:4" s="63" customFormat="1" x14ac:dyDescent="0.25">
      <c r="A628" s="73"/>
      <c r="B628" s="73"/>
      <c r="C628" s="74"/>
      <c r="D628" s="74"/>
    </row>
    <row r="629" spans="1:4" s="63" customFormat="1" x14ac:dyDescent="0.25">
      <c r="A629" s="73"/>
      <c r="B629" s="73"/>
      <c r="C629" s="74"/>
      <c r="D629" s="74"/>
    </row>
    <row r="630" spans="1:4" s="63" customFormat="1" x14ac:dyDescent="0.25">
      <c r="A630" s="73"/>
      <c r="B630" s="73"/>
      <c r="C630" s="74"/>
      <c r="D630" s="74"/>
    </row>
    <row r="631" spans="1:4" s="63" customFormat="1" x14ac:dyDescent="0.25">
      <c r="A631" s="73"/>
      <c r="B631" s="73"/>
      <c r="C631" s="74"/>
      <c r="D631" s="74"/>
    </row>
    <row r="632" spans="1:4" s="63" customFormat="1" x14ac:dyDescent="0.25">
      <c r="A632" s="73"/>
      <c r="B632" s="73"/>
      <c r="C632" s="74"/>
      <c r="D632" s="74"/>
    </row>
    <row r="633" spans="1:4" s="63" customFormat="1" x14ac:dyDescent="0.25">
      <c r="A633" s="73"/>
      <c r="B633" s="73"/>
      <c r="C633" s="74"/>
      <c r="D633" s="74"/>
    </row>
    <row r="634" spans="1:4" s="63" customFormat="1" x14ac:dyDescent="0.25">
      <c r="A634" s="73"/>
      <c r="B634" s="73"/>
      <c r="C634" s="74"/>
      <c r="D634" s="74"/>
    </row>
    <row r="635" spans="1:4" s="63" customFormat="1" x14ac:dyDescent="0.25">
      <c r="A635" s="73"/>
      <c r="B635" s="73"/>
      <c r="C635" s="74"/>
      <c r="D635" s="74"/>
    </row>
    <row r="636" spans="1:4" s="63" customFormat="1" x14ac:dyDescent="0.25">
      <c r="A636" s="73"/>
      <c r="B636" s="73"/>
      <c r="C636" s="74"/>
      <c r="D636" s="74"/>
    </row>
    <row r="637" spans="1:4" s="63" customFormat="1" x14ac:dyDescent="0.25">
      <c r="A637" s="73"/>
      <c r="B637" s="73"/>
      <c r="C637" s="74"/>
      <c r="D637" s="74"/>
    </row>
    <row r="638" spans="1:4" s="63" customFormat="1" x14ac:dyDescent="0.25">
      <c r="A638" s="73"/>
      <c r="B638" s="73"/>
      <c r="C638" s="74"/>
      <c r="D638" s="74"/>
    </row>
    <row r="639" spans="1:4" s="63" customFormat="1" x14ac:dyDescent="0.25">
      <c r="A639" s="73"/>
      <c r="B639" s="73"/>
      <c r="C639" s="74"/>
      <c r="D639" s="74"/>
    </row>
    <row r="640" spans="1:4" s="63" customFormat="1" x14ac:dyDescent="0.25">
      <c r="A640" s="73"/>
      <c r="B640" s="73"/>
      <c r="C640" s="74"/>
      <c r="D640" s="74"/>
    </row>
    <row r="641" spans="1:4" s="63" customFormat="1" x14ac:dyDescent="0.25">
      <c r="A641" s="73"/>
      <c r="B641" s="73"/>
      <c r="C641" s="74"/>
      <c r="D641" s="74"/>
    </row>
    <row r="642" spans="1:4" s="63" customFormat="1" x14ac:dyDescent="0.25">
      <c r="A642" s="73"/>
      <c r="B642" s="73"/>
      <c r="C642" s="74"/>
      <c r="D642" s="74"/>
    </row>
    <row r="643" spans="1:4" s="63" customFormat="1" x14ac:dyDescent="0.25">
      <c r="A643" s="73"/>
      <c r="B643" s="73"/>
      <c r="C643" s="74"/>
      <c r="D643" s="74"/>
    </row>
    <row r="644" spans="1:4" s="63" customFormat="1" x14ac:dyDescent="0.25">
      <c r="A644" s="73"/>
      <c r="B644" s="73"/>
      <c r="C644" s="74"/>
      <c r="D644" s="74"/>
    </row>
    <row r="645" spans="1:4" s="63" customFormat="1" x14ac:dyDescent="0.25">
      <c r="A645" s="73"/>
      <c r="B645" s="73"/>
      <c r="C645" s="74"/>
      <c r="D645" s="74"/>
    </row>
    <row r="646" spans="1:4" s="63" customFormat="1" x14ac:dyDescent="0.25">
      <c r="A646" s="73"/>
      <c r="B646" s="73"/>
      <c r="C646" s="74"/>
      <c r="D646" s="74"/>
    </row>
    <row r="647" spans="1:4" s="63" customFormat="1" x14ac:dyDescent="0.25">
      <c r="A647" s="73"/>
      <c r="B647" s="73"/>
      <c r="C647" s="74"/>
      <c r="D647" s="74"/>
    </row>
    <row r="648" spans="1:4" s="63" customFormat="1" x14ac:dyDescent="0.25">
      <c r="A648" s="73"/>
      <c r="B648" s="73"/>
      <c r="C648" s="74"/>
      <c r="D648" s="74"/>
    </row>
    <row r="649" spans="1:4" s="63" customFormat="1" x14ac:dyDescent="0.25">
      <c r="A649" s="73"/>
      <c r="B649" s="73"/>
      <c r="C649" s="74"/>
      <c r="D649" s="74"/>
    </row>
    <row r="650" spans="1:4" s="63" customFormat="1" x14ac:dyDescent="0.25">
      <c r="A650" s="73"/>
      <c r="B650" s="73"/>
      <c r="C650" s="74"/>
      <c r="D650" s="74"/>
    </row>
    <row r="651" spans="1:4" s="63" customFormat="1" x14ac:dyDescent="0.25">
      <c r="A651" s="73"/>
      <c r="B651" s="73"/>
      <c r="C651" s="74"/>
      <c r="D651" s="74"/>
    </row>
    <row r="652" spans="1:4" s="63" customFormat="1" x14ac:dyDescent="0.25">
      <c r="A652" s="73"/>
      <c r="B652" s="73"/>
      <c r="C652" s="74"/>
      <c r="D652" s="74"/>
    </row>
    <row r="653" spans="1:4" s="63" customFormat="1" x14ac:dyDescent="0.25">
      <c r="A653" s="73"/>
      <c r="B653" s="73"/>
      <c r="C653" s="74"/>
      <c r="D653" s="74"/>
    </row>
    <row r="654" spans="1:4" s="63" customFormat="1" x14ac:dyDescent="0.25">
      <c r="A654" s="73"/>
      <c r="B654" s="73"/>
      <c r="C654" s="74"/>
      <c r="D654" s="74"/>
    </row>
    <row r="655" spans="1:4" s="63" customFormat="1" x14ac:dyDescent="0.25">
      <c r="A655" s="73"/>
      <c r="B655" s="73"/>
      <c r="C655" s="74"/>
      <c r="D655" s="74"/>
    </row>
    <row r="656" spans="1:4" s="63" customFormat="1" x14ac:dyDescent="0.25">
      <c r="A656" s="73"/>
      <c r="B656" s="73"/>
      <c r="C656" s="74"/>
      <c r="D656" s="74"/>
    </row>
    <row r="657" spans="1:4" s="63" customFormat="1" x14ac:dyDescent="0.25">
      <c r="A657" s="73"/>
      <c r="B657" s="73"/>
      <c r="C657" s="74"/>
      <c r="D657" s="74"/>
    </row>
    <row r="658" spans="1:4" s="63" customFormat="1" x14ac:dyDescent="0.25">
      <c r="A658" s="73"/>
      <c r="B658" s="73"/>
      <c r="C658" s="74"/>
      <c r="D658" s="74"/>
    </row>
    <row r="659" spans="1:4" s="63" customFormat="1" x14ac:dyDescent="0.25">
      <c r="A659" s="73"/>
      <c r="B659" s="73"/>
      <c r="C659" s="74"/>
      <c r="D659" s="74"/>
    </row>
    <row r="660" spans="1:4" s="63" customFormat="1" x14ac:dyDescent="0.25">
      <c r="A660" s="73"/>
      <c r="B660" s="73"/>
      <c r="C660" s="74"/>
      <c r="D660" s="74"/>
    </row>
    <row r="661" spans="1:4" s="63" customFormat="1" x14ac:dyDescent="0.25">
      <c r="A661" s="73"/>
      <c r="B661" s="73"/>
      <c r="C661" s="74"/>
      <c r="D661" s="74"/>
    </row>
    <row r="662" spans="1:4" s="63" customFormat="1" x14ac:dyDescent="0.25">
      <c r="A662" s="73"/>
      <c r="B662" s="73"/>
      <c r="C662" s="74"/>
      <c r="D662" s="74"/>
    </row>
    <row r="663" spans="1:4" s="63" customFormat="1" x14ac:dyDescent="0.25">
      <c r="A663" s="73"/>
      <c r="B663" s="73"/>
      <c r="C663" s="74"/>
      <c r="D663" s="74"/>
    </row>
    <row r="664" spans="1:4" s="63" customFormat="1" x14ac:dyDescent="0.25">
      <c r="A664" s="73"/>
      <c r="B664" s="73"/>
      <c r="C664" s="74"/>
      <c r="D664" s="74"/>
    </row>
    <row r="665" spans="1:4" s="63" customFormat="1" x14ac:dyDescent="0.25">
      <c r="A665" s="73"/>
      <c r="B665" s="73"/>
      <c r="C665" s="74"/>
      <c r="D665" s="74"/>
    </row>
    <row r="666" spans="1:4" s="63" customFormat="1" x14ac:dyDescent="0.25">
      <c r="A666" s="73"/>
      <c r="B666" s="73"/>
      <c r="C666" s="74"/>
      <c r="D666" s="74"/>
    </row>
    <row r="667" spans="1:4" s="63" customFormat="1" x14ac:dyDescent="0.25">
      <c r="A667" s="73"/>
      <c r="B667" s="73"/>
      <c r="C667" s="74"/>
      <c r="D667" s="74"/>
    </row>
    <row r="668" spans="1:4" s="63" customFormat="1" x14ac:dyDescent="0.25">
      <c r="A668" s="73"/>
      <c r="B668" s="73"/>
      <c r="C668" s="74"/>
      <c r="D668" s="74"/>
    </row>
    <row r="669" spans="1:4" s="63" customFormat="1" x14ac:dyDescent="0.25">
      <c r="A669" s="73"/>
      <c r="B669" s="73"/>
      <c r="C669" s="74"/>
      <c r="D669" s="74"/>
    </row>
    <row r="670" spans="1:4" s="63" customFormat="1" x14ac:dyDescent="0.25">
      <c r="A670" s="73"/>
      <c r="B670" s="73"/>
      <c r="C670" s="74"/>
      <c r="D670" s="74"/>
    </row>
    <row r="671" spans="1:4" s="63" customFormat="1" x14ac:dyDescent="0.25">
      <c r="A671" s="73"/>
      <c r="B671" s="73"/>
      <c r="C671" s="74"/>
      <c r="D671" s="74"/>
    </row>
    <row r="672" spans="1:4" s="63" customFormat="1" x14ac:dyDescent="0.25">
      <c r="A672" s="73"/>
      <c r="B672" s="73"/>
      <c r="C672" s="74"/>
      <c r="D672" s="74"/>
    </row>
    <row r="673" spans="1:4" s="63" customFormat="1" x14ac:dyDescent="0.25">
      <c r="A673" s="73"/>
      <c r="B673" s="73"/>
      <c r="C673" s="74"/>
      <c r="D673" s="74"/>
    </row>
    <row r="674" spans="1:4" s="63" customFormat="1" x14ac:dyDescent="0.25">
      <c r="A674" s="73"/>
      <c r="B674" s="73"/>
      <c r="C674" s="74"/>
      <c r="D674" s="74"/>
    </row>
    <row r="675" spans="1:4" s="63" customFormat="1" x14ac:dyDescent="0.25">
      <c r="A675" s="73"/>
      <c r="B675" s="73"/>
      <c r="C675" s="74"/>
      <c r="D675" s="74"/>
    </row>
    <row r="676" spans="1:4" s="63" customFormat="1" x14ac:dyDescent="0.25">
      <c r="A676" s="73"/>
      <c r="B676" s="73"/>
      <c r="C676" s="74"/>
      <c r="D676" s="74"/>
    </row>
    <row r="677" spans="1:4" s="63" customFormat="1" x14ac:dyDescent="0.25">
      <c r="A677" s="73"/>
      <c r="B677" s="73"/>
      <c r="C677" s="74"/>
      <c r="D677" s="74"/>
    </row>
    <row r="678" spans="1:4" s="63" customFormat="1" x14ac:dyDescent="0.25">
      <c r="A678" s="73"/>
      <c r="B678" s="73"/>
      <c r="C678" s="74"/>
      <c r="D678" s="74"/>
    </row>
    <row r="679" spans="1:4" s="63" customFormat="1" x14ac:dyDescent="0.25">
      <c r="A679" s="73"/>
      <c r="B679" s="73"/>
      <c r="C679" s="74"/>
      <c r="D679" s="74"/>
    </row>
    <row r="680" spans="1:4" s="63" customFormat="1" x14ac:dyDescent="0.25">
      <c r="A680" s="73"/>
      <c r="B680" s="73"/>
      <c r="C680" s="74"/>
      <c r="D680" s="74"/>
    </row>
    <row r="681" spans="1:4" s="63" customFormat="1" x14ac:dyDescent="0.25">
      <c r="A681" s="73"/>
      <c r="B681" s="73"/>
      <c r="C681" s="74"/>
      <c r="D681" s="74"/>
    </row>
    <row r="682" spans="1:4" s="63" customFormat="1" x14ac:dyDescent="0.25">
      <c r="A682" s="73"/>
      <c r="B682" s="73"/>
      <c r="C682" s="74"/>
      <c r="D682" s="74"/>
    </row>
    <row r="683" spans="1:4" s="63" customFormat="1" x14ac:dyDescent="0.25">
      <c r="A683" s="73"/>
      <c r="B683" s="73"/>
      <c r="C683" s="74"/>
      <c r="D683" s="74"/>
    </row>
    <row r="684" spans="1:4" s="63" customFormat="1" x14ac:dyDescent="0.25">
      <c r="A684" s="73"/>
      <c r="B684" s="73"/>
      <c r="C684" s="74"/>
      <c r="D684" s="74"/>
    </row>
    <row r="685" spans="1:4" s="63" customFormat="1" x14ac:dyDescent="0.25">
      <c r="A685" s="73"/>
      <c r="B685" s="73"/>
      <c r="C685" s="74"/>
      <c r="D685" s="74"/>
    </row>
    <row r="686" spans="1:4" s="63" customFormat="1" x14ac:dyDescent="0.25">
      <c r="A686" s="73"/>
      <c r="B686" s="73"/>
      <c r="C686" s="74"/>
      <c r="D686" s="74"/>
    </row>
    <row r="687" spans="1:4" s="63" customFormat="1" x14ac:dyDescent="0.25">
      <c r="A687" s="73"/>
      <c r="B687" s="73"/>
      <c r="C687" s="74"/>
      <c r="D687" s="74"/>
    </row>
    <row r="688" spans="1:4" s="63" customFormat="1" x14ac:dyDescent="0.25">
      <c r="A688" s="73"/>
      <c r="B688" s="73"/>
      <c r="C688" s="74"/>
      <c r="D688" s="74"/>
    </row>
    <row r="689" spans="1:4" s="63" customFormat="1" x14ac:dyDescent="0.25">
      <c r="A689" s="73"/>
      <c r="B689" s="73"/>
      <c r="C689" s="74"/>
      <c r="D689" s="74"/>
    </row>
    <row r="690" spans="1:4" s="63" customFormat="1" x14ac:dyDescent="0.25">
      <c r="A690" s="73"/>
      <c r="B690" s="73"/>
      <c r="C690" s="74"/>
      <c r="D690" s="74"/>
    </row>
    <row r="691" spans="1:4" s="63" customFormat="1" x14ac:dyDescent="0.25">
      <c r="A691" s="73"/>
      <c r="B691" s="73"/>
      <c r="C691" s="74"/>
      <c r="D691" s="74"/>
    </row>
    <row r="692" spans="1:4" s="63" customFormat="1" x14ac:dyDescent="0.25">
      <c r="A692" s="73"/>
      <c r="B692" s="73"/>
      <c r="C692" s="74"/>
      <c r="D692" s="74"/>
    </row>
    <row r="693" spans="1:4" s="63" customFormat="1" x14ac:dyDescent="0.25">
      <c r="A693" s="73"/>
      <c r="B693" s="73"/>
      <c r="C693" s="74"/>
      <c r="D693" s="74"/>
    </row>
    <row r="694" spans="1:4" s="63" customFormat="1" x14ac:dyDescent="0.25">
      <c r="A694" s="73"/>
      <c r="B694" s="73"/>
      <c r="C694" s="74"/>
      <c r="D694" s="74"/>
    </row>
    <row r="695" spans="1:4" s="63" customFormat="1" x14ac:dyDescent="0.25">
      <c r="A695" s="73"/>
      <c r="B695" s="73"/>
      <c r="C695" s="74"/>
      <c r="D695" s="74"/>
    </row>
    <row r="696" spans="1:4" s="63" customFormat="1" x14ac:dyDescent="0.25">
      <c r="A696" s="73"/>
      <c r="B696" s="73"/>
      <c r="C696" s="74"/>
      <c r="D696" s="74"/>
    </row>
    <row r="697" spans="1:4" s="63" customFormat="1" x14ac:dyDescent="0.25">
      <c r="A697" s="73"/>
      <c r="B697" s="73"/>
      <c r="C697" s="74"/>
      <c r="D697" s="74"/>
    </row>
    <row r="698" spans="1:4" s="63" customFormat="1" x14ac:dyDescent="0.25">
      <c r="A698" s="73"/>
      <c r="B698" s="73"/>
      <c r="C698" s="74"/>
      <c r="D698" s="74"/>
    </row>
    <row r="699" spans="1:4" s="63" customFormat="1" x14ac:dyDescent="0.25">
      <c r="A699" s="73"/>
      <c r="B699" s="73"/>
      <c r="C699" s="74"/>
      <c r="D699" s="74"/>
    </row>
    <row r="700" spans="1:4" s="63" customFormat="1" x14ac:dyDescent="0.25">
      <c r="A700" s="73"/>
      <c r="B700" s="73"/>
      <c r="C700" s="74"/>
      <c r="D700" s="74"/>
    </row>
    <row r="701" spans="1:4" s="63" customFormat="1" x14ac:dyDescent="0.25">
      <c r="A701" s="73"/>
      <c r="B701" s="73"/>
      <c r="C701" s="74"/>
      <c r="D701" s="74"/>
    </row>
    <row r="702" spans="1:4" s="63" customFormat="1" x14ac:dyDescent="0.25">
      <c r="A702" s="73"/>
      <c r="B702" s="73"/>
      <c r="C702" s="74"/>
      <c r="D702" s="74"/>
    </row>
    <row r="703" spans="1:4" s="63" customFormat="1" x14ac:dyDescent="0.25">
      <c r="A703" s="73"/>
      <c r="B703" s="73"/>
      <c r="C703" s="74"/>
      <c r="D703" s="74"/>
    </row>
    <row r="704" spans="1:4" s="63" customFormat="1" x14ac:dyDescent="0.25">
      <c r="A704" s="73"/>
      <c r="B704" s="73"/>
      <c r="C704" s="74"/>
      <c r="D704" s="74"/>
    </row>
    <row r="705" spans="1:4" s="63" customFormat="1" x14ac:dyDescent="0.25">
      <c r="A705" s="73"/>
      <c r="B705" s="73"/>
      <c r="C705" s="74"/>
      <c r="D705" s="74"/>
    </row>
    <row r="706" spans="1:4" s="63" customFormat="1" x14ac:dyDescent="0.25">
      <c r="A706" s="73"/>
      <c r="B706" s="73"/>
      <c r="C706" s="74"/>
      <c r="D706" s="74"/>
    </row>
    <row r="707" spans="1:4" s="63" customFormat="1" x14ac:dyDescent="0.25">
      <c r="A707" s="73"/>
      <c r="B707" s="73"/>
      <c r="C707" s="74"/>
      <c r="D707" s="74"/>
    </row>
    <row r="708" spans="1:4" s="63" customFormat="1" x14ac:dyDescent="0.25">
      <c r="A708" s="73"/>
      <c r="B708" s="73"/>
      <c r="C708" s="74"/>
      <c r="D708" s="74"/>
    </row>
    <row r="709" spans="1:4" s="63" customFormat="1" x14ac:dyDescent="0.25">
      <c r="A709" s="73"/>
      <c r="B709" s="73"/>
      <c r="C709" s="74"/>
      <c r="D709" s="74"/>
    </row>
    <row r="710" spans="1:4" s="63" customFormat="1" x14ac:dyDescent="0.25">
      <c r="A710" s="73"/>
      <c r="B710" s="73"/>
      <c r="C710" s="74"/>
      <c r="D710" s="74"/>
    </row>
    <row r="711" spans="1:4" s="63" customFormat="1" x14ac:dyDescent="0.25">
      <c r="A711" s="73"/>
      <c r="B711" s="73"/>
      <c r="C711" s="74"/>
      <c r="D711" s="74"/>
    </row>
    <row r="712" spans="1:4" s="63" customFormat="1" x14ac:dyDescent="0.25">
      <c r="A712" s="73"/>
      <c r="B712" s="73"/>
      <c r="C712" s="74"/>
      <c r="D712" s="74"/>
    </row>
    <row r="713" spans="1:4" s="63" customFormat="1" x14ac:dyDescent="0.25">
      <c r="A713" s="73"/>
      <c r="B713" s="73"/>
      <c r="C713" s="74"/>
      <c r="D713" s="74"/>
    </row>
    <row r="714" spans="1:4" s="63" customFormat="1" x14ac:dyDescent="0.25">
      <c r="A714" s="73"/>
      <c r="B714" s="73"/>
      <c r="C714" s="74"/>
      <c r="D714" s="74"/>
    </row>
    <row r="715" spans="1:4" s="63" customFormat="1" x14ac:dyDescent="0.25">
      <c r="A715" s="73"/>
      <c r="B715" s="73"/>
      <c r="C715" s="74"/>
      <c r="D715" s="74"/>
    </row>
    <row r="716" spans="1:4" s="63" customFormat="1" x14ac:dyDescent="0.25">
      <c r="A716" s="73"/>
      <c r="B716" s="73"/>
      <c r="C716" s="74"/>
      <c r="D716" s="74"/>
    </row>
    <row r="717" spans="1:4" s="63" customFormat="1" x14ac:dyDescent="0.25">
      <c r="A717" s="73"/>
      <c r="B717" s="73"/>
      <c r="C717" s="74"/>
      <c r="D717" s="74"/>
    </row>
    <row r="718" spans="1:4" s="63" customFormat="1" x14ac:dyDescent="0.25">
      <c r="A718" s="73"/>
      <c r="B718" s="73"/>
      <c r="C718" s="74"/>
      <c r="D718" s="74"/>
    </row>
    <row r="719" spans="1:4" s="63" customFormat="1" x14ac:dyDescent="0.25">
      <c r="A719" s="73"/>
      <c r="B719" s="73"/>
      <c r="C719" s="74"/>
      <c r="D719" s="74"/>
    </row>
    <row r="720" spans="1:4" s="63" customFormat="1" x14ac:dyDescent="0.25">
      <c r="A720" s="73"/>
      <c r="B720" s="73"/>
      <c r="C720" s="74"/>
      <c r="D720" s="74"/>
    </row>
    <row r="721" spans="1:4" s="63" customFormat="1" x14ac:dyDescent="0.25">
      <c r="A721" s="73"/>
      <c r="B721" s="73"/>
      <c r="C721" s="74"/>
      <c r="D721" s="74"/>
    </row>
    <row r="722" spans="1:4" s="63" customFormat="1" x14ac:dyDescent="0.25">
      <c r="A722" s="73"/>
      <c r="B722" s="73"/>
      <c r="C722" s="74"/>
      <c r="D722" s="74"/>
    </row>
    <row r="723" spans="1:4" s="63" customFormat="1" x14ac:dyDescent="0.25">
      <c r="A723" s="73"/>
      <c r="B723" s="73"/>
      <c r="C723" s="74"/>
      <c r="D723" s="74"/>
    </row>
    <row r="724" spans="1:4" s="63" customFormat="1" x14ac:dyDescent="0.25">
      <c r="A724" s="73"/>
      <c r="B724" s="73"/>
      <c r="C724" s="74"/>
      <c r="D724" s="74"/>
    </row>
    <row r="725" spans="1:4" s="63" customFormat="1" x14ac:dyDescent="0.25">
      <c r="A725" s="73"/>
      <c r="B725" s="73"/>
      <c r="C725" s="74"/>
      <c r="D725" s="74"/>
    </row>
    <row r="726" spans="1:4" s="63" customFormat="1" x14ac:dyDescent="0.25">
      <c r="A726" s="73"/>
      <c r="B726" s="73"/>
      <c r="C726" s="74"/>
      <c r="D726" s="74"/>
    </row>
    <row r="727" spans="1:4" s="63" customFormat="1" x14ac:dyDescent="0.25">
      <c r="A727" s="73"/>
      <c r="B727" s="73"/>
      <c r="C727" s="74"/>
      <c r="D727" s="74"/>
    </row>
    <row r="728" spans="1:4" s="63" customFormat="1" x14ac:dyDescent="0.25">
      <c r="A728" s="73"/>
      <c r="B728" s="73"/>
      <c r="C728" s="74"/>
      <c r="D728" s="74"/>
    </row>
    <row r="729" spans="1:4" s="63" customFormat="1" x14ac:dyDescent="0.25">
      <c r="A729" s="73"/>
      <c r="B729" s="73"/>
      <c r="C729" s="74"/>
      <c r="D729" s="74"/>
    </row>
    <row r="730" spans="1:4" s="63" customFormat="1" x14ac:dyDescent="0.25">
      <c r="A730" s="73"/>
      <c r="B730" s="73"/>
      <c r="C730" s="74"/>
      <c r="D730" s="74"/>
    </row>
    <row r="731" spans="1:4" s="63" customFormat="1" x14ac:dyDescent="0.25">
      <c r="A731" s="73"/>
      <c r="B731" s="73"/>
      <c r="C731" s="74"/>
      <c r="D731" s="74"/>
    </row>
    <row r="732" spans="1:4" s="63" customFormat="1" x14ac:dyDescent="0.25">
      <c r="A732" s="73"/>
      <c r="B732" s="73"/>
      <c r="C732" s="74"/>
      <c r="D732" s="74"/>
    </row>
    <row r="733" spans="1:4" s="63" customFormat="1" x14ac:dyDescent="0.25">
      <c r="A733" s="73"/>
      <c r="B733" s="73"/>
      <c r="C733" s="74"/>
      <c r="D733" s="74"/>
    </row>
    <row r="734" spans="1:4" s="63" customFormat="1" x14ac:dyDescent="0.25">
      <c r="A734" s="73"/>
      <c r="B734" s="73"/>
      <c r="C734" s="74"/>
      <c r="D734" s="74"/>
    </row>
    <row r="735" spans="1:4" s="63" customFormat="1" x14ac:dyDescent="0.25">
      <c r="A735" s="73"/>
      <c r="B735" s="73"/>
      <c r="C735" s="74"/>
      <c r="D735" s="74"/>
    </row>
    <row r="736" spans="1:4" s="63" customFormat="1" x14ac:dyDescent="0.25">
      <c r="A736" s="73"/>
      <c r="B736" s="73"/>
      <c r="C736" s="74"/>
      <c r="D736" s="74"/>
    </row>
    <row r="737" spans="1:4" s="63" customFormat="1" x14ac:dyDescent="0.25">
      <c r="A737" s="73"/>
      <c r="B737" s="73"/>
      <c r="C737" s="74"/>
      <c r="D737" s="74"/>
    </row>
    <row r="738" spans="1:4" s="63" customFormat="1" x14ac:dyDescent="0.25">
      <c r="A738" s="73"/>
      <c r="B738" s="73"/>
      <c r="C738" s="74"/>
      <c r="D738" s="74"/>
    </row>
    <row r="739" spans="1:4" s="63" customFormat="1" x14ac:dyDescent="0.25">
      <c r="A739" s="73"/>
      <c r="B739" s="73"/>
      <c r="C739" s="74"/>
      <c r="D739" s="74"/>
    </row>
    <row r="740" spans="1:4" s="63" customFormat="1" x14ac:dyDescent="0.25">
      <c r="A740" s="73"/>
      <c r="B740" s="73"/>
      <c r="C740" s="74"/>
      <c r="D740" s="74"/>
    </row>
    <row r="741" spans="1:4" s="63" customFormat="1" x14ac:dyDescent="0.25">
      <c r="A741" s="73"/>
      <c r="B741" s="73"/>
      <c r="C741" s="74"/>
      <c r="D741" s="74"/>
    </row>
    <row r="742" spans="1:4" s="63" customFormat="1" x14ac:dyDescent="0.25">
      <c r="A742" s="73"/>
      <c r="B742" s="73"/>
      <c r="C742" s="74"/>
      <c r="D742" s="74"/>
    </row>
    <row r="743" spans="1:4" s="63" customFormat="1" x14ac:dyDescent="0.25">
      <c r="A743" s="73"/>
      <c r="B743" s="73"/>
      <c r="C743" s="74"/>
      <c r="D743" s="74"/>
    </row>
    <row r="744" spans="1:4" s="63" customFormat="1" x14ac:dyDescent="0.25">
      <c r="A744" s="73"/>
      <c r="B744" s="73"/>
      <c r="C744" s="74"/>
      <c r="D744" s="74"/>
    </row>
    <row r="745" spans="1:4" s="63" customFormat="1" x14ac:dyDescent="0.25">
      <c r="A745" s="73"/>
      <c r="B745" s="73"/>
      <c r="C745" s="74"/>
      <c r="D745" s="74"/>
    </row>
    <row r="746" spans="1:4" s="63" customFormat="1" x14ac:dyDescent="0.25">
      <c r="A746" s="73"/>
      <c r="B746" s="73"/>
      <c r="C746" s="74"/>
      <c r="D746" s="74"/>
    </row>
    <row r="747" spans="1:4" s="63" customFormat="1" x14ac:dyDescent="0.25">
      <c r="A747" s="73"/>
      <c r="B747" s="73"/>
      <c r="C747" s="74"/>
      <c r="D747" s="74"/>
    </row>
    <row r="748" spans="1:4" s="63" customFormat="1" x14ac:dyDescent="0.25">
      <c r="A748" s="73"/>
      <c r="B748" s="73"/>
      <c r="C748" s="74"/>
      <c r="D748" s="74"/>
    </row>
    <row r="749" spans="1:4" s="63" customFormat="1" x14ac:dyDescent="0.25">
      <c r="A749" s="73"/>
      <c r="B749" s="73"/>
      <c r="C749" s="74"/>
      <c r="D749" s="74"/>
    </row>
    <row r="750" spans="1:4" s="63" customFormat="1" x14ac:dyDescent="0.25">
      <c r="A750" s="73"/>
      <c r="B750" s="73"/>
      <c r="C750" s="74"/>
      <c r="D750" s="74"/>
    </row>
    <row r="751" spans="1:4" s="63" customFormat="1" x14ac:dyDescent="0.25">
      <c r="A751" s="73"/>
      <c r="B751" s="73"/>
      <c r="C751" s="74"/>
      <c r="D751" s="74"/>
    </row>
    <row r="752" spans="1:4" s="63" customFormat="1" x14ac:dyDescent="0.25">
      <c r="A752" s="73"/>
      <c r="B752" s="73"/>
      <c r="C752" s="74"/>
      <c r="D752" s="74"/>
    </row>
    <row r="753" spans="1:4" s="63" customFormat="1" x14ac:dyDescent="0.25">
      <c r="A753" s="73"/>
      <c r="B753" s="73"/>
      <c r="C753" s="74"/>
      <c r="D753" s="74"/>
    </row>
    <row r="754" spans="1:4" s="63" customFormat="1" x14ac:dyDescent="0.25">
      <c r="A754" s="73"/>
      <c r="B754" s="73"/>
      <c r="C754" s="74"/>
      <c r="D754" s="74"/>
    </row>
    <row r="755" spans="1:4" s="63" customFormat="1" x14ac:dyDescent="0.25">
      <c r="A755" s="73"/>
      <c r="B755" s="73"/>
      <c r="C755" s="74"/>
      <c r="D755" s="74"/>
    </row>
    <row r="756" spans="1:4" s="63" customFormat="1" x14ac:dyDescent="0.25">
      <c r="A756" s="73"/>
      <c r="B756" s="73"/>
      <c r="C756" s="74"/>
      <c r="D756" s="74"/>
    </row>
    <row r="757" spans="1:4" s="63" customFormat="1" x14ac:dyDescent="0.25">
      <c r="A757" s="73"/>
      <c r="B757" s="73"/>
      <c r="C757" s="74"/>
      <c r="D757" s="74"/>
    </row>
    <row r="758" spans="1:4" s="63" customFormat="1" x14ac:dyDescent="0.25">
      <c r="A758" s="73"/>
      <c r="B758" s="73"/>
      <c r="C758" s="74"/>
      <c r="D758" s="74"/>
    </row>
    <row r="759" spans="1:4" s="63" customFormat="1" x14ac:dyDescent="0.25">
      <c r="A759" s="73"/>
      <c r="B759" s="73"/>
      <c r="C759" s="74"/>
      <c r="D759" s="74"/>
    </row>
    <row r="760" spans="1:4" s="63" customFormat="1" x14ac:dyDescent="0.25">
      <c r="A760" s="73"/>
      <c r="B760" s="73"/>
      <c r="C760" s="74"/>
      <c r="D760" s="74"/>
    </row>
    <row r="761" spans="1:4" s="63" customFormat="1" x14ac:dyDescent="0.25">
      <c r="A761" s="73"/>
      <c r="B761" s="73"/>
      <c r="C761" s="74"/>
      <c r="D761" s="74"/>
    </row>
    <row r="762" spans="1:4" s="63" customFormat="1" x14ac:dyDescent="0.25">
      <c r="A762" s="73"/>
      <c r="B762" s="73"/>
      <c r="C762" s="74"/>
      <c r="D762" s="74"/>
    </row>
    <row r="763" spans="1:4" s="63" customFormat="1" x14ac:dyDescent="0.25">
      <c r="A763" s="73"/>
      <c r="B763" s="73"/>
      <c r="C763" s="74"/>
      <c r="D763" s="74"/>
    </row>
    <row r="764" spans="1:4" s="63" customFormat="1" x14ac:dyDescent="0.25">
      <c r="A764" s="73"/>
      <c r="B764" s="73"/>
      <c r="C764" s="74"/>
      <c r="D764" s="74"/>
    </row>
    <row r="765" spans="1:4" s="63" customFormat="1" x14ac:dyDescent="0.25">
      <c r="A765" s="73"/>
      <c r="B765" s="73"/>
      <c r="C765" s="74"/>
      <c r="D765" s="74"/>
    </row>
    <row r="766" spans="1:4" s="63" customFormat="1" x14ac:dyDescent="0.25">
      <c r="A766" s="73"/>
      <c r="B766" s="73"/>
      <c r="C766" s="74"/>
      <c r="D766" s="74"/>
    </row>
    <row r="767" spans="1:4" s="63" customFormat="1" x14ac:dyDescent="0.25">
      <c r="A767" s="73"/>
      <c r="B767" s="73"/>
      <c r="C767" s="74"/>
      <c r="D767" s="74"/>
    </row>
    <row r="768" spans="1:4" s="63" customFormat="1" x14ac:dyDescent="0.25">
      <c r="A768" s="73"/>
      <c r="B768" s="73"/>
      <c r="C768" s="74"/>
      <c r="D768" s="74"/>
    </row>
    <row r="769" spans="1:4" s="63" customFormat="1" x14ac:dyDescent="0.25">
      <c r="A769" s="73"/>
      <c r="B769" s="73"/>
      <c r="C769" s="74"/>
      <c r="D769" s="74"/>
    </row>
    <row r="770" spans="1:4" s="63" customFormat="1" x14ac:dyDescent="0.25">
      <c r="A770" s="73"/>
      <c r="B770" s="73"/>
      <c r="C770" s="74"/>
      <c r="D770" s="74"/>
    </row>
    <row r="771" spans="1:4" s="63" customFormat="1" x14ac:dyDescent="0.25">
      <c r="A771" s="73"/>
      <c r="B771" s="73"/>
      <c r="C771" s="74"/>
      <c r="D771" s="74"/>
    </row>
    <row r="772" spans="1:4" s="63" customFormat="1" x14ac:dyDescent="0.25">
      <c r="A772" s="73"/>
      <c r="B772" s="73"/>
      <c r="C772" s="74"/>
      <c r="D772" s="74"/>
    </row>
    <row r="773" spans="1:4" s="63" customFormat="1" x14ac:dyDescent="0.25">
      <c r="A773" s="73"/>
      <c r="B773" s="73"/>
      <c r="C773" s="74"/>
      <c r="D773" s="74"/>
    </row>
    <row r="774" spans="1:4" s="63" customFormat="1" x14ac:dyDescent="0.25">
      <c r="A774" s="73"/>
      <c r="B774" s="73"/>
      <c r="C774" s="74"/>
      <c r="D774" s="74"/>
    </row>
    <row r="775" spans="1:4" s="63" customFormat="1" x14ac:dyDescent="0.25">
      <c r="A775" s="73"/>
      <c r="B775" s="73"/>
      <c r="C775" s="74"/>
      <c r="D775" s="74"/>
    </row>
    <row r="776" spans="1:4" s="63" customFormat="1" x14ac:dyDescent="0.25">
      <c r="A776" s="73"/>
      <c r="B776" s="73"/>
      <c r="C776" s="74"/>
      <c r="D776" s="74"/>
    </row>
    <row r="777" spans="1:4" s="63" customFormat="1" x14ac:dyDescent="0.25">
      <c r="A777" s="73"/>
      <c r="B777" s="73"/>
      <c r="C777" s="74"/>
      <c r="D777" s="74"/>
    </row>
    <row r="778" spans="1:4" s="63" customFormat="1" x14ac:dyDescent="0.25">
      <c r="A778" s="73"/>
      <c r="B778" s="73"/>
      <c r="C778" s="74"/>
      <c r="D778" s="74"/>
    </row>
    <row r="779" spans="1:4" s="63" customFormat="1" x14ac:dyDescent="0.25">
      <c r="A779" s="73"/>
      <c r="B779" s="73"/>
      <c r="C779" s="74"/>
      <c r="D779" s="74"/>
    </row>
    <row r="780" spans="1:4" s="63" customFormat="1" x14ac:dyDescent="0.25">
      <c r="A780" s="73"/>
      <c r="B780" s="73"/>
      <c r="C780" s="74"/>
      <c r="D780" s="74"/>
    </row>
    <row r="781" spans="1:4" s="63" customFormat="1" x14ac:dyDescent="0.25">
      <c r="A781" s="73"/>
      <c r="B781" s="73"/>
      <c r="C781" s="74"/>
      <c r="D781" s="74"/>
    </row>
    <row r="782" spans="1:4" s="63" customFormat="1" x14ac:dyDescent="0.25">
      <c r="A782" s="73"/>
      <c r="B782" s="73"/>
      <c r="C782" s="74"/>
      <c r="D782" s="74"/>
    </row>
    <row r="783" spans="1:4" s="63" customFormat="1" x14ac:dyDescent="0.25">
      <c r="A783" s="73"/>
      <c r="B783" s="73"/>
      <c r="C783" s="74"/>
      <c r="D783" s="74"/>
    </row>
    <row r="784" spans="1:4" s="63" customFormat="1" x14ac:dyDescent="0.25">
      <c r="A784" s="73"/>
      <c r="B784" s="73"/>
      <c r="C784" s="74"/>
      <c r="D784" s="74"/>
    </row>
    <row r="785" spans="1:4" s="63" customFormat="1" x14ac:dyDescent="0.25">
      <c r="A785" s="73"/>
      <c r="B785" s="73"/>
      <c r="C785" s="74"/>
      <c r="D785" s="74"/>
    </row>
    <row r="786" spans="1:4" s="63" customFormat="1" x14ac:dyDescent="0.25">
      <c r="A786" s="73"/>
      <c r="B786" s="73"/>
      <c r="C786" s="74"/>
      <c r="D786" s="74"/>
    </row>
    <row r="787" spans="1:4" s="63" customFormat="1" x14ac:dyDescent="0.25">
      <c r="A787" s="73"/>
      <c r="B787" s="73"/>
      <c r="C787" s="74"/>
      <c r="D787" s="74"/>
    </row>
    <row r="788" spans="1:4" s="63" customFormat="1" x14ac:dyDescent="0.25">
      <c r="A788" s="73"/>
      <c r="B788" s="73"/>
      <c r="C788" s="74"/>
      <c r="D788" s="74"/>
    </row>
    <row r="789" spans="1:4" s="63" customFormat="1" x14ac:dyDescent="0.25">
      <c r="A789" s="73"/>
      <c r="B789" s="73"/>
      <c r="C789" s="74"/>
      <c r="D789" s="74"/>
    </row>
    <row r="790" spans="1:4" s="63" customFormat="1" x14ac:dyDescent="0.25">
      <c r="A790" s="73"/>
      <c r="B790" s="73"/>
      <c r="C790" s="74"/>
      <c r="D790" s="74"/>
    </row>
    <row r="791" spans="1:4" s="63" customFormat="1" x14ac:dyDescent="0.25">
      <c r="A791" s="73"/>
      <c r="B791" s="73"/>
      <c r="C791" s="74"/>
      <c r="D791" s="74"/>
    </row>
    <row r="792" spans="1:4" s="63" customFormat="1" x14ac:dyDescent="0.25">
      <c r="A792" s="73"/>
      <c r="B792" s="73"/>
      <c r="C792" s="74"/>
      <c r="D792" s="74"/>
    </row>
    <row r="793" spans="1:4" s="63" customFormat="1" x14ac:dyDescent="0.25">
      <c r="A793" s="73"/>
      <c r="B793" s="73"/>
      <c r="C793" s="74"/>
      <c r="D793" s="74"/>
    </row>
    <row r="794" spans="1:4" s="63" customFormat="1" x14ac:dyDescent="0.25">
      <c r="A794" s="73"/>
      <c r="B794" s="73"/>
      <c r="C794" s="74"/>
      <c r="D794" s="74"/>
    </row>
    <row r="795" spans="1:4" s="63" customFormat="1" x14ac:dyDescent="0.25">
      <c r="A795" s="73"/>
      <c r="B795" s="73"/>
      <c r="C795" s="74"/>
      <c r="D795" s="74"/>
    </row>
    <row r="796" spans="1:4" s="63" customFormat="1" x14ac:dyDescent="0.25">
      <c r="A796" s="73"/>
      <c r="B796" s="73"/>
      <c r="C796" s="74"/>
      <c r="D796" s="74"/>
    </row>
    <row r="797" spans="1:4" s="63" customFormat="1" x14ac:dyDescent="0.25">
      <c r="A797" s="73"/>
      <c r="B797" s="73"/>
      <c r="C797" s="74"/>
      <c r="D797" s="74"/>
    </row>
    <row r="798" spans="1:4" s="63" customFormat="1" x14ac:dyDescent="0.25">
      <c r="A798" s="73"/>
      <c r="B798" s="73"/>
      <c r="C798" s="74"/>
      <c r="D798" s="74"/>
    </row>
    <row r="799" spans="1:4" s="63" customFormat="1" x14ac:dyDescent="0.25">
      <c r="A799" s="73"/>
      <c r="B799" s="73"/>
      <c r="C799" s="74"/>
      <c r="D799" s="74"/>
    </row>
    <row r="800" spans="1:4" s="63" customFormat="1" x14ac:dyDescent="0.25">
      <c r="A800" s="73"/>
      <c r="B800" s="73"/>
      <c r="C800" s="74"/>
      <c r="D800" s="74"/>
    </row>
    <row r="801" spans="1:4" s="63" customFormat="1" x14ac:dyDescent="0.25">
      <c r="A801" s="73"/>
      <c r="B801" s="73"/>
      <c r="C801" s="74"/>
      <c r="D801" s="74"/>
    </row>
    <row r="802" spans="1:4" s="63" customFormat="1" x14ac:dyDescent="0.25">
      <c r="A802" s="73"/>
      <c r="B802" s="73"/>
      <c r="C802" s="74"/>
      <c r="D802" s="74"/>
    </row>
    <row r="803" spans="1:4" s="63" customFormat="1" x14ac:dyDescent="0.25">
      <c r="A803" s="73"/>
      <c r="B803" s="73"/>
      <c r="C803" s="74"/>
      <c r="D803" s="74"/>
    </row>
    <row r="804" spans="1:4" s="63" customFormat="1" x14ac:dyDescent="0.25">
      <c r="A804" s="73"/>
      <c r="B804" s="73"/>
      <c r="C804" s="74"/>
      <c r="D804" s="74"/>
    </row>
    <row r="805" spans="1:4" s="63" customFormat="1" x14ac:dyDescent="0.25">
      <c r="A805" s="73"/>
      <c r="B805" s="73"/>
      <c r="C805" s="74"/>
      <c r="D805" s="74"/>
    </row>
    <row r="806" spans="1:4" s="63" customFormat="1" x14ac:dyDescent="0.25">
      <c r="A806" s="73"/>
      <c r="B806" s="73"/>
      <c r="C806" s="74"/>
      <c r="D806" s="74"/>
    </row>
    <row r="807" spans="1:4" s="63" customFormat="1" x14ac:dyDescent="0.25">
      <c r="A807" s="73"/>
      <c r="B807" s="73"/>
      <c r="C807" s="74"/>
      <c r="D807" s="74"/>
    </row>
    <row r="808" spans="1:4" s="63" customFormat="1" x14ac:dyDescent="0.25">
      <c r="A808" s="73"/>
      <c r="B808" s="73"/>
      <c r="C808" s="74"/>
      <c r="D808" s="74"/>
    </row>
    <row r="809" spans="1:4" s="63" customFormat="1" x14ac:dyDescent="0.25">
      <c r="A809" s="73"/>
      <c r="B809" s="73"/>
      <c r="C809" s="74"/>
      <c r="D809" s="74"/>
    </row>
    <row r="810" spans="1:4" s="63" customFormat="1" x14ac:dyDescent="0.25">
      <c r="A810" s="73"/>
      <c r="B810" s="73"/>
      <c r="C810" s="74"/>
      <c r="D810" s="74"/>
    </row>
    <row r="811" spans="1:4" s="63" customFormat="1" x14ac:dyDescent="0.25">
      <c r="A811" s="73"/>
      <c r="B811" s="73"/>
      <c r="C811" s="74"/>
      <c r="D811" s="74"/>
    </row>
    <row r="812" spans="1:4" s="63" customFormat="1" x14ac:dyDescent="0.25">
      <c r="A812" s="73"/>
      <c r="B812" s="73"/>
      <c r="C812" s="74"/>
      <c r="D812" s="74"/>
    </row>
    <row r="813" spans="1:4" s="63" customFormat="1" x14ac:dyDescent="0.25">
      <c r="A813" s="73"/>
      <c r="B813" s="73"/>
      <c r="C813" s="74"/>
      <c r="D813" s="74"/>
    </row>
    <row r="814" spans="1:4" s="63" customFormat="1" x14ac:dyDescent="0.25">
      <c r="A814" s="73"/>
      <c r="B814" s="73"/>
      <c r="C814" s="74"/>
      <c r="D814" s="74"/>
    </row>
    <row r="815" spans="1:4" s="63" customFormat="1" x14ac:dyDescent="0.25">
      <c r="A815" s="73"/>
      <c r="B815" s="73"/>
      <c r="C815" s="74"/>
      <c r="D815" s="74"/>
    </row>
    <row r="816" spans="1:4" s="63" customFormat="1" x14ac:dyDescent="0.25">
      <c r="A816" s="73"/>
      <c r="B816" s="73"/>
      <c r="C816" s="74"/>
      <c r="D816" s="74"/>
    </row>
    <row r="817" spans="1:4" s="63" customFormat="1" x14ac:dyDescent="0.25">
      <c r="A817" s="73"/>
      <c r="B817" s="73"/>
      <c r="C817" s="74"/>
      <c r="D817" s="74"/>
    </row>
    <row r="818" spans="1:4" s="63" customFormat="1" x14ac:dyDescent="0.25">
      <c r="A818" s="73"/>
      <c r="B818" s="73"/>
      <c r="C818" s="74"/>
      <c r="D818" s="74"/>
    </row>
    <row r="819" spans="1:4" s="63" customFormat="1" x14ac:dyDescent="0.25">
      <c r="A819" s="73"/>
      <c r="B819" s="73"/>
      <c r="C819" s="74"/>
      <c r="D819" s="74"/>
    </row>
    <row r="820" spans="1:4" s="63" customFormat="1" x14ac:dyDescent="0.25">
      <c r="A820" s="73"/>
      <c r="B820" s="73"/>
      <c r="C820" s="74"/>
      <c r="D820" s="74"/>
    </row>
    <row r="821" spans="1:4" s="63" customFormat="1" x14ac:dyDescent="0.25">
      <c r="A821" s="73"/>
      <c r="B821" s="73"/>
      <c r="C821" s="74"/>
      <c r="D821" s="74"/>
    </row>
    <row r="822" spans="1:4" s="63" customFormat="1" x14ac:dyDescent="0.25">
      <c r="A822" s="73"/>
      <c r="B822" s="73"/>
      <c r="C822" s="74"/>
      <c r="D822" s="74"/>
    </row>
    <row r="823" spans="1:4" s="63" customFormat="1" x14ac:dyDescent="0.25">
      <c r="A823" s="73"/>
      <c r="B823" s="73"/>
      <c r="C823" s="74"/>
      <c r="D823" s="74"/>
    </row>
    <row r="824" spans="1:4" s="63" customFormat="1" x14ac:dyDescent="0.25">
      <c r="A824" s="73"/>
      <c r="B824" s="73"/>
      <c r="C824" s="74"/>
      <c r="D824" s="74"/>
    </row>
    <row r="825" spans="1:4" s="63" customFormat="1" x14ac:dyDescent="0.25">
      <c r="A825" s="73"/>
      <c r="B825" s="73"/>
      <c r="C825" s="74"/>
      <c r="D825" s="74"/>
    </row>
    <row r="826" spans="1:4" s="63" customFormat="1" x14ac:dyDescent="0.25">
      <c r="A826" s="73"/>
      <c r="B826" s="73"/>
      <c r="C826" s="74"/>
      <c r="D826" s="74"/>
    </row>
    <row r="827" spans="1:4" s="63" customFormat="1" x14ac:dyDescent="0.25">
      <c r="A827" s="73"/>
      <c r="B827" s="73"/>
      <c r="C827" s="74"/>
      <c r="D827" s="74"/>
    </row>
    <row r="828" spans="1:4" s="63" customFormat="1" x14ac:dyDescent="0.25">
      <c r="A828" s="73"/>
      <c r="B828" s="73"/>
      <c r="C828" s="74"/>
      <c r="D828" s="74"/>
    </row>
    <row r="829" spans="1:4" s="63" customFormat="1" x14ac:dyDescent="0.25">
      <c r="A829" s="73"/>
      <c r="B829" s="73"/>
      <c r="C829" s="74"/>
      <c r="D829" s="74"/>
    </row>
    <row r="830" spans="1:4" s="63" customFormat="1" x14ac:dyDescent="0.25">
      <c r="A830" s="73"/>
      <c r="B830" s="73"/>
      <c r="C830" s="74"/>
      <c r="D830" s="74"/>
    </row>
    <row r="831" spans="1:4" s="63" customFormat="1" x14ac:dyDescent="0.25">
      <c r="A831" s="73"/>
      <c r="B831" s="73"/>
      <c r="C831" s="74"/>
      <c r="D831" s="74"/>
    </row>
    <row r="832" spans="1:4" s="63" customFormat="1" x14ac:dyDescent="0.25">
      <c r="A832" s="73"/>
      <c r="B832" s="73"/>
      <c r="C832" s="74"/>
      <c r="D832" s="74"/>
    </row>
    <row r="833" spans="1:4" s="63" customFormat="1" x14ac:dyDescent="0.25">
      <c r="A833" s="73"/>
      <c r="B833" s="73"/>
      <c r="C833" s="74"/>
      <c r="D833" s="74"/>
    </row>
    <row r="834" spans="1:4" s="63" customFormat="1" x14ac:dyDescent="0.25">
      <c r="A834" s="73"/>
      <c r="B834" s="73"/>
      <c r="C834" s="74"/>
      <c r="D834" s="74"/>
    </row>
    <row r="835" spans="1:4" s="63" customFormat="1" x14ac:dyDescent="0.25">
      <c r="A835" s="73"/>
      <c r="B835" s="73"/>
      <c r="C835" s="74"/>
      <c r="D835" s="74"/>
    </row>
    <row r="836" spans="1:4" s="63" customFormat="1" x14ac:dyDescent="0.25">
      <c r="A836" s="73"/>
      <c r="B836" s="73"/>
      <c r="C836" s="74"/>
      <c r="D836" s="74"/>
    </row>
    <row r="837" spans="1:4" s="63" customFormat="1" x14ac:dyDescent="0.25">
      <c r="A837" s="73"/>
      <c r="B837" s="73"/>
      <c r="C837" s="74"/>
      <c r="D837" s="74"/>
    </row>
    <row r="838" spans="1:4" s="63" customFormat="1" x14ac:dyDescent="0.25">
      <c r="A838" s="73"/>
      <c r="B838" s="73"/>
      <c r="C838" s="74"/>
      <c r="D838" s="74"/>
    </row>
    <row r="839" spans="1:4" s="63" customFormat="1" x14ac:dyDescent="0.25">
      <c r="A839" s="73"/>
      <c r="B839" s="73"/>
      <c r="C839" s="74"/>
      <c r="D839" s="74"/>
    </row>
    <row r="840" spans="1:4" s="63" customFormat="1" x14ac:dyDescent="0.25">
      <c r="A840" s="73"/>
      <c r="B840" s="73"/>
      <c r="C840" s="74"/>
      <c r="D840" s="74"/>
    </row>
    <row r="841" spans="1:4" s="63" customFormat="1" x14ac:dyDescent="0.25">
      <c r="A841" s="73"/>
      <c r="B841" s="73"/>
      <c r="C841" s="74"/>
      <c r="D841" s="74"/>
    </row>
    <row r="842" spans="1:4" s="63" customFormat="1" x14ac:dyDescent="0.25">
      <c r="A842" s="73"/>
      <c r="B842" s="73"/>
      <c r="C842" s="74"/>
      <c r="D842" s="74"/>
    </row>
    <row r="843" spans="1:4" s="63" customFormat="1" x14ac:dyDescent="0.25">
      <c r="A843" s="73"/>
      <c r="B843" s="73"/>
      <c r="C843" s="74"/>
      <c r="D843" s="74"/>
    </row>
    <row r="844" spans="1:4" s="63" customFormat="1" x14ac:dyDescent="0.25">
      <c r="A844" s="73"/>
      <c r="B844" s="73"/>
      <c r="C844" s="74"/>
      <c r="D844" s="74"/>
    </row>
    <row r="845" spans="1:4" s="63" customFormat="1" x14ac:dyDescent="0.25">
      <c r="A845" s="73"/>
      <c r="B845" s="73"/>
      <c r="C845" s="74"/>
      <c r="D845" s="74"/>
    </row>
    <row r="846" spans="1:4" s="63" customFormat="1" x14ac:dyDescent="0.25">
      <c r="A846" s="73"/>
      <c r="B846" s="73"/>
      <c r="C846" s="74"/>
      <c r="D846" s="74"/>
    </row>
    <row r="847" spans="1:4" s="63" customFormat="1" x14ac:dyDescent="0.25">
      <c r="A847" s="73"/>
      <c r="B847" s="73"/>
      <c r="C847" s="74"/>
      <c r="D847" s="74"/>
    </row>
    <row r="848" spans="1:4" s="63" customFormat="1" x14ac:dyDescent="0.25">
      <c r="A848" s="73"/>
      <c r="B848" s="73"/>
      <c r="C848" s="74"/>
      <c r="D848" s="74"/>
    </row>
    <row r="849" spans="1:4" s="63" customFormat="1" x14ac:dyDescent="0.25">
      <c r="A849" s="73"/>
      <c r="B849" s="73"/>
      <c r="C849" s="74"/>
      <c r="D849" s="74"/>
    </row>
    <row r="850" spans="1:4" s="63" customFormat="1" x14ac:dyDescent="0.25">
      <c r="A850" s="73"/>
      <c r="B850" s="73"/>
      <c r="C850" s="74"/>
      <c r="D850" s="74"/>
    </row>
    <row r="851" spans="1:4" s="63" customFormat="1" x14ac:dyDescent="0.25">
      <c r="A851" s="73"/>
      <c r="B851" s="73"/>
      <c r="C851" s="74"/>
      <c r="D851" s="74"/>
    </row>
    <row r="852" spans="1:4" s="63" customFormat="1" x14ac:dyDescent="0.25">
      <c r="A852" s="73"/>
      <c r="B852" s="73"/>
      <c r="C852" s="74"/>
      <c r="D852" s="74"/>
    </row>
    <row r="853" spans="1:4" s="63" customFormat="1" x14ac:dyDescent="0.25">
      <c r="A853" s="73"/>
      <c r="B853" s="73"/>
      <c r="C853" s="74"/>
      <c r="D853" s="74"/>
    </row>
    <row r="854" spans="1:4" s="63" customFormat="1" x14ac:dyDescent="0.25">
      <c r="A854" s="73"/>
      <c r="B854" s="73"/>
      <c r="C854" s="74"/>
      <c r="D854" s="74"/>
    </row>
    <row r="855" spans="1:4" s="63" customFormat="1" x14ac:dyDescent="0.25">
      <c r="A855" s="73"/>
      <c r="B855" s="73"/>
      <c r="C855" s="74"/>
      <c r="D855" s="74"/>
    </row>
    <row r="856" spans="1:4" s="63" customFormat="1" x14ac:dyDescent="0.25">
      <c r="A856" s="73"/>
      <c r="B856" s="73"/>
      <c r="C856" s="74"/>
      <c r="D856" s="74"/>
    </row>
    <row r="857" spans="1:4" s="63" customFormat="1" x14ac:dyDescent="0.25">
      <c r="A857" s="73"/>
      <c r="B857" s="73"/>
      <c r="C857" s="74"/>
      <c r="D857" s="74"/>
    </row>
    <row r="858" spans="1:4" s="63" customFormat="1" x14ac:dyDescent="0.25">
      <c r="A858" s="73"/>
      <c r="B858" s="73"/>
      <c r="C858" s="74"/>
      <c r="D858" s="74"/>
    </row>
    <row r="859" spans="1:4" s="63" customFormat="1" x14ac:dyDescent="0.25">
      <c r="A859" s="73"/>
      <c r="B859" s="73"/>
      <c r="C859" s="74"/>
      <c r="D859" s="74"/>
    </row>
    <row r="860" spans="1:4" s="63" customFormat="1" x14ac:dyDescent="0.25">
      <c r="A860" s="73"/>
      <c r="B860" s="73"/>
      <c r="C860" s="74"/>
      <c r="D860" s="74"/>
    </row>
    <row r="861" spans="1:4" s="63" customFormat="1" x14ac:dyDescent="0.25">
      <c r="A861" s="73"/>
      <c r="B861" s="73"/>
      <c r="C861" s="74"/>
      <c r="D861" s="74"/>
    </row>
    <row r="862" spans="1:4" s="63" customFormat="1" x14ac:dyDescent="0.25">
      <c r="A862" s="73"/>
      <c r="B862" s="73"/>
      <c r="C862" s="74"/>
      <c r="D862" s="74"/>
    </row>
    <row r="863" spans="1:4" s="63" customFormat="1" x14ac:dyDescent="0.25">
      <c r="A863" s="73"/>
      <c r="B863" s="73"/>
      <c r="C863" s="74"/>
      <c r="D863" s="74"/>
    </row>
    <row r="864" spans="1:4" s="63" customFormat="1" x14ac:dyDescent="0.25">
      <c r="A864" s="73"/>
      <c r="B864" s="73"/>
      <c r="C864" s="74"/>
      <c r="D864" s="74"/>
    </row>
    <row r="865" spans="1:4" s="63" customFormat="1" x14ac:dyDescent="0.25">
      <c r="A865" s="73"/>
      <c r="B865" s="73"/>
      <c r="C865" s="74"/>
      <c r="D865" s="74"/>
    </row>
    <row r="866" spans="1:4" s="63" customFormat="1" x14ac:dyDescent="0.25">
      <c r="A866" s="73"/>
      <c r="B866" s="73"/>
      <c r="C866" s="74"/>
      <c r="D866" s="74"/>
    </row>
    <row r="867" spans="1:4" s="63" customFormat="1" x14ac:dyDescent="0.25">
      <c r="A867" s="73"/>
      <c r="B867" s="73"/>
      <c r="C867" s="74"/>
      <c r="D867" s="74"/>
    </row>
    <row r="868" spans="1:4" s="63" customFormat="1" x14ac:dyDescent="0.25">
      <c r="A868" s="73"/>
      <c r="B868" s="73"/>
      <c r="C868" s="74"/>
      <c r="D868" s="74"/>
    </row>
    <row r="869" spans="1:4" s="63" customFormat="1" x14ac:dyDescent="0.25">
      <c r="A869" s="73"/>
      <c r="B869" s="73"/>
      <c r="C869" s="74"/>
      <c r="D869" s="74"/>
    </row>
    <row r="870" spans="1:4" s="63" customFormat="1" x14ac:dyDescent="0.25">
      <c r="A870" s="73"/>
      <c r="B870" s="73"/>
      <c r="C870" s="74"/>
      <c r="D870" s="74"/>
    </row>
    <row r="871" spans="1:4" s="63" customFormat="1" x14ac:dyDescent="0.25">
      <c r="A871" s="73"/>
      <c r="B871" s="73"/>
      <c r="C871" s="74"/>
      <c r="D871" s="74"/>
    </row>
    <row r="872" spans="1:4" s="63" customFormat="1" x14ac:dyDescent="0.25">
      <c r="A872" s="73"/>
      <c r="B872" s="73"/>
      <c r="C872" s="74"/>
      <c r="D872" s="74"/>
    </row>
    <row r="873" spans="1:4" s="63" customFormat="1" x14ac:dyDescent="0.25">
      <c r="A873" s="73"/>
      <c r="B873" s="73"/>
      <c r="C873" s="74"/>
      <c r="D873" s="74"/>
    </row>
    <row r="874" spans="1:4" s="63" customFormat="1" x14ac:dyDescent="0.25">
      <c r="A874" s="73"/>
      <c r="B874" s="73"/>
      <c r="C874" s="74"/>
      <c r="D874" s="74"/>
    </row>
    <row r="875" spans="1:4" s="63" customFormat="1" x14ac:dyDescent="0.25">
      <c r="A875" s="73"/>
      <c r="B875" s="73"/>
      <c r="C875" s="74"/>
      <c r="D875" s="74"/>
    </row>
    <row r="876" spans="1:4" s="63" customFormat="1" x14ac:dyDescent="0.25">
      <c r="A876" s="73"/>
      <c r="B876" s="73"/>
      <c r="C876" s="74"/>
      <c r="D876" s="74"/>
    </row>
    <row r="877" spans="1:4" s="63" customFormat="1" x14ac:dyDescent="0.25">
      <c r="A877" s="73"/>
      <c r="B877" s="73"/>
      <c r="C877" s="74"/>
      <c r="D877" s="74"/>
    </row>
    <row r="878" spans="1:4" s="63" customFormat="1" x14ac:dyDescent="0.25">
      <c r="A878" s="73"/>
      <c r="B878" s="73"/>
      <c r="C878" s="74"/>
      <c r="D878" s="74"/>
    </row>
    <row r="879" spans="1:4" s="63" customFormat="1" x14ac:dyDescent="0.25">
      <c r="A879" s="73"/>
      <c r="B879" s="73"/>
      <c r="C879" s="74"/>
      <c r="D879" s="74"/>
    </row>
    <row r="880" spans="1:4" s="63" customFormat="1" x14ac:dyDescent="0.25">
      <c r="A880" s="73"/>
      <c r="B880" s="73"/>
      <c r="C880" s="74"/>
      <c r="D880" s="74"/>
    </row>
    <row r="881" spans="1:4" s="63" customFormat="1" x14ac:dyDescent="0.25">
      <c r="A881" s="73"/>
      <c r="B881" s="73"/>
      <c r="C881" s="74"/>
      <c r="D881" s="74"/>
    </row>
    <row r="882" spans="1:4" s="63" customFormat="1" x14ac:dyDescent="0.25">
      <c r="A882" s="73"/>
      <c r="B882" s="73"/>
      <c r="C882" s="74"/>
      <c r="D882" s="74"/>
    </row>
    <row r="883" spans="1:4" s="63" customFormat="1" x14ac:dyDescent="0.25">
      <c r="A883" s="73"/>
      <c r="B883" s="73"/>
      <c r="C883" s="74"/>
      <c r="D883" s="74"/>
    </row>
    <row r="884" spans="1:4" s="63" customFormat="1" x14ac:dyDescent="0.25">
      <c r="A884" s="73"/>
      <c r="B884" s="73"/>
      <c r="C884" s="74"/>
      <c r="D884" s="74"/>
    </row>
    <row r="885" spans="1:4" s="63" customFormat="1" x14ac:dyDescent="0.25">
      <c r="A885" s="73"/>
      <c r="B885" s="73"/>
      <c r="C885" s="74"/>
      <c r="D885" s="74"/>
    </row>
    <row r="886" spans="1:4" s="63" customFormat="1" x14ac:dyDescent="0.25">
      <c r="A886" s="73"/>
      <c r="B886" s="73"/>
      <c r="C886" s="74"/>
      <c r="D886" s="74"/>
    </row>
    <row r="887" spans="1:4" s="63" customFormat="1" x14ac:dyDescent="0.25">
      <c r="A887" s="73"/>
      <c r="B887" s="73"/>
      <c r="C887" s="74"/>
      <c r="D887" s="74"/>
    </row>
    <row r="888" spans="1:4" s="63" customFormat="1" x14ac:dyDescent="0.25">
      <c r="A888" s="73"/>
      <c r="B888" s="73"/>
      <c r="C888" s="74"/>
      <c r="D888" s="74"/>
    </row>
    <row r="889" spans="1:4" s="63" customFormat="1" x14ac:dyDescent="0.25">
      <c r="A889" s="73"/>
      <c r="B889" s="73"/>
      <c r="C889" s="74"/>
      <c r="D889" s="74"/>
    </row>
    <row r="890" spans="1:4" s="63" customFormat="1" x14ac:dyDescent="0.25">
      <c r="A890" s="73"/>
      <c r="B890" s="73"/>
      <c r="C890" s="74"/>
      <c r="D890" s="74"/>
    </row>
    <row r="891" spans="1:4" s="63" customFormat="1" x14ac:dyDescent="0.25">
      <c r="A891" s="73"/>
      <c r="B891" s="73"/>
      <c r="C891" s="74"/>
      <c r="D891" s="74"/>
    </row>
    <row r="892" spans="1:4" s="63" customFormat="1" x14ac:dyDescent="0.25">
      <c r="A892" s="73"/>
      <c r="B892" s="73"/>
      <c r="C892" s="74"/>
      <c r="D892" s="74"/>
    </row>
    <row r="893" spans="1:4" s="63" customFormat="1" x14ac:dyDescent="0.25">
      <c r="A893" s="73"/>
      <c r="B893" s="73"/>
      <c r="C893" s="74"/>
      <c r="D893" s="74"/>
    </row>
    <row r="894" spans="1:4" s="63" customFormat="1" x14ac:dyDescent="0.25">
      <c r="A894" s="73"/>
      <c r="B894" s="73"/>
      <c r="C894" s="74"/>
      <c r="D894" s="74"/>
    </row>
    <row r="895" spans="1:4" s="63" customFormat="1" x14ac:dyDescent="0.25">
      <c r="A895" s="73"/>
      <c r="B895" s="73"/>
      <c r="C895" s="74"/>
      <c r="D895" s="74"/>
    </row>
    <row r="896" spans="1:4" s="63" customFormat="1" x14ac:dyDescent="0.25">
      <c r="A896" s="73"/>
      <c r="B896" s="73"/>
      <c r="C896" s="74"/>
      <c r="D896" s="74"/>
    </row>
    <row r="897" spans="1:4" s="63" customFormat="1" x14ac:dyDescent="0.25">
      <c r="A897" s="73"/>
      <c r="B897" s="73"/>
      <c r="C897" s="74"/>
      <c r="D897" s="74"/>
    </row>
    <row r="898" spans="1:4" s="63" customFormat="1" x14ac:dyDescent="0.25">
      <c r="A898" s="73"/>
      <c r="B898" s="73"/>
      <c r="C898" s="74"/>
      <c r="D898" s="74"/>
    </row>
    <row r="899" spans="1:4" s="63" customFormat="1" x14ac:dyDescent="0.25">
      <c r="A899" s="73"/>
      <c r="B899" s="73"/>
      <c r="C899" s="74"/>
      <c r="D899" s="74"/>
    </row>
    <row r="900" spans="1:4" s="63" customFormat="1" x14ac:dyDescent="0.25">
      <c r="A900" s="73"/>
      <c r="B900" s="73"/>
      <c r="C900" s="74"/>
      <c r="D900" s="74"/>
    </row>
    <row r="901" spans="1:4" s="63" customFormat="1" x14ac:dyDescent="0.25">
      <c r="A901" s="73"/>
      <c r="B901" s="73"/>
      <c r="C901" s="74"/>
      <c r="D901" s="74"/>
    </row>
    <row r="902" spans="1:4" s="63" customFormat="1" x14ac:dyDescent="0.25">
      <c r="A902" s="73"/>
      <c r="B902" s="73"/>
      <c r="C902" s="74"/>
      <c r="D902" s="74"/>
    </row>
    <row r="903" spans="1:4" s="63" customFormat="1" x14ac:dyDescent="0.25">
      <c r="A903" s="73"/>
      <c r="B903" s="73"/>
      <c r="C903" s="74"/>
      <c r="D903" s="74"/>
    </row>
    <row r="904" spans="1:4" s="63" customFormat="1" x14ac:dyDescent="0.25">
      <c r="A904" s="73"/>
      <c r="B904" s="73"/>
      <c r="C904" s="74"/>
      <c r="D904" s="74"/>
    </row>
    <row r="905" spans="1:4" s="63" customFormat="1" x14ac:dyDescent="0.25">
      <c r="A905" s="73"/>
      <c r="B905" s="73"/>
      <c r="C905" s="74"/>
      <c r="D905" s="74"/>
    </row>
    <row r="906" spans="1:4" s="63" customFormat="1" x14ac:dyDescent="0.25">
      <c r="A906" s="73"/>
      <c r="B906" s="73"/>
      <c r="C906" s="74"/>
      <c r="D906" s="74"/>
    </row>
    <row r="907" spans="1:4" s="63" customFormat="1" x14ac:dyDescent="0.25">
      <c r="A907" s="73"/>
      <c r="B907" s="73"/>
      <c r="C907" s="74"/>
      <c r="D907" s="74"/>
    </row>
    <row r="908" spans="1:4" s="63" customFormat="1" x14ac:dyDescent="0.25">
      <c r="A908" s="73"/>
      <c r="B908" s="73"/>
      <c r="C908" s="74"/>
      <c r="D908" s="74"/>
    </row>
    <row r="909" spans="1:4" s="63" customFormat="1" x14ac:dyDescent="0.25">
      <c r="A909" s="73"/>
      <c r="B909" s="73"/>
      <c r="C909" s="74"/>
      <c r="D909" s="74"/>
    </row>
    <row r="910" spans="1:4" s="63" customFormat="1" x14ac:dyDescent="0.25">
      <c r="A910" s="73"/>
      <c r="B910" s="73"/>
      <c r="C910" s="74"/>
      <c r="D910" s="74"/>
    </row>
    <row r="911" spans="1:4" s="63" customFormat="1" x14ac:dyDescent="0.25">
      <c r="A911" s="73"/>
      <c r="B911" s="73"/>
      <c r="C911" s="74"/>
      <c r="D911" s="74"/>
    </row>
    <row r="912" spans="1:4" s="63" customFormat="1" x14ac:dyDescent="0.25">
      <c r="A912" s="73"/>
      <c r="B912" s="73"/>
      <c r="C912" s="74"/>
      <c r="D912" s="74"/>
    </row>
    <row r="913" spans="1:4" s="63" customFormat="1" x14ac:dyDescent="0.25">
      <c r="A913" s="73"/>
      <c r="B913" s="73"/>
      <c r="C913" s="74"/>
      <c r="D913" s="74"/>
    </row>
    <row r="914" spans="1:4" s="63" customFormat="1" x14ac:dyDescent="0.25">
      <c r="A914" s="73"/>
      <c r="B914" s="73"/>
      <c r="C914" s="74"/>
      <c r="D914" s="74"/>
    </row>
    <row r="915" spans="1:4" s="63" customFormat="1" x14ac:dyDescent="0.25">
      <c r="A915" s="73"/>
      <c r="B915" s="73"/>
      <c r="C915" s="74"/>
      <c r="D915" s="74"/>
    </row>
    <row r="916" spans="1:4" s="63" customFormat="1" x14ac:dyDescent="0.25">
      <c r="A916" s="73"/>
      <c r="B916" s="73"/>
      <c r="C916" s="74"/>
      <c r="D916" s="74"/>
    </row>
    <row r="917" spans="1:4" s="63" customFormat="1" x14ac:dyDescent="0.25">
      <c r="A917" s="73"/>
      <c r="B917" s="73"/>
      <c r="C917" s="74"/>
      <c r="D917" s="74"/>
    </row>
    <row r="918" spans="1:4" s="63" customFormat="1" x14ac:dyDescent="0.25">
      <c r="A918" s="73"/>
      <c r="B918" s="73"/>
      <c r="C918" s="74"/>
      <c r="D918" s="74"/>
    </row>
    <row r="919" spans="1:4" s="63" customFormat="1" x14ac:dyDescent="0.25">
      <c r="A919" s="73"/>
      <c r="B919" s="73"/>
      <c r="C919" s="74"/>
      <c r="D919" s="74"/>
    </row>
    <row r="920" spans="1:4" s="63" customFormat="1" x14ac:dyDescent="0.25">
      <c r="A920" s="73"/>
      <c r="B920" s="73"/>
      <c r="C920" s="74"/>
      <c r="D920" s="74"/>
    </row>
    <row r="921" spans="1:4" s="63" customFormat="1" x14ac:dyDescent="0.25">
      <c r="A921" s="73"/>
      <c r="B921" s="73"/>
      <c r="C921" s="74"/>
      <c r="D921" s="74"/>
    </row>
    <row r="922" spans="1:4" s="63" customFormat="1" x14ac:dyDescent="0.25">
      <c r="A922" s="73"/>
      <c r="B922" s="73"/>
      <c r="C922" s="74"/>
      <c r="D922" s="74"/>
    </row>
    <row r="923" spans="1:4" s="63" customFormat="1" x14ac:dyDescent="0.25">
      <c r="A923" s="73"/>
      <c r="B923" s="73"/>
      <c r="C923" s="74"/>
      <c r="D923" s="74"/>
    </row>
    <row r="924" spans="1:4" s="63" customFormat="1" x14ac:dyDescent="0.25">
      <c r="A924" s="73"/>
      <c r="B924" s="73"/>
      <c r="C924" s="74"/>
      <c r="D924" s="74"/>
    </row>
    <row r="925" spans="1:4" s="63" customFormat="1" x14ac:dyDescent="0.25">
      <c r="A925" s="73"/>
      <c r="B925" s="73"/>
      <c r="C925" s="74"/>
      <c r="D925" s="74"/>
    </row>
    <row r="926" spans="1:4" s="63" customFormat="1" x14ac:dyDescent="0.25">
      <c r="A926" s="73"/>
      <c r="B926" s="73"/>
      <c r="C926" s="74"/>
      <c r="D926" s="74"/>
    </row>
    <row r="927" spans="1:4" s="63" customFormat="1" x14ac:dyDescent="0.25">
      <c r="A927" s="73"/>
      <c r="B927" s="73"/>
      <c r="C927" s="74"/>
      <c r="D927" s="74"/>
    </row>
    <row r="928" spans="1:4" s="63" customFormat="1" x14ac:dyDescent="0.25">
      <c r="A928" s="73"/>
      <c r="B928" s="73"/>
      <c r="C928" s="74"/>
      <c r="D928" s="74"/>
    </row>
    <row r="929" spans="1:4" s="63" customFormat="1" x14ac:dyDescent="0.25">
      <c r="A929" s="73"/>
      <c r="B929" s="73"/>
      <c r="C929" s="74"/>
      <c r="D929" s="74"/>
    </row>
    <row r="930" spans="1:4" s="63" customFormat="1" x14ac:dyDescent="0.25">
      <c r="A930" s="73"/>
      <c r="B930" s="73"/>
      <c r="C930" s="74"/>
      <c r="D930" s="74"/>
    </row>
    <row r="931" spans="1:4" s="63" customFormat="1" x14ac:dyDescent="0.25">
      <c r="A931" s="73"/>
      <c r="B931" s="73"/>
      <c r="C931" s="74"/>
      <c r="D931" s="74"/>
    </row>
    <row r="932" spans="1:4" s="63" customFormat="1" x14ac:dyDescent="0.25">
      <c r="A932" s="73"/>
      <c r="B932" s="73"/>
      <c r="C932" s="74"/>
      <c r="D932" s="74"/>
    </row>
    <row r="933" spans="1:4" s="63" customFormat="1" x14ac:dyDescent="0.25">
      <c r="A933" s="73"/>
      <c r="B933" s="73"/>
      <c r="C933" s="74"/>
      <c r="D933" s="74"/>
    </row>
    <row r="934" spans="1:4" s="63" customFormat="1" x14ac:dyDescent="0.25">
      <c r="A934" s="73"/>
      <c r="B934" s="73"/>
      <c r="C934" s="74"/>
      <c r="D934" s="74"/>
    </row>
    <row r="935" spans="1:4" s="63" customFormat="1" x14ac:dyDescent="0.25">
      <c r="A935" s="73"/>
      <c r="B935" s="73"/>
      <c r="C935" s="74"/>
      <c r="D935" s="74"/>
    </row>
    <row r="936" spans="1:4" s="63" customFormat="1" x14ac:dyDescent="0.25">
      <c r="A936" s="73"/>
      <c r="B936" s="73"/>
      <c r="C936" s="74"/>
      <c r="D936" s="74"/>
    </row>
    <row r="937" spans="1:4" s="63" customFormat="1" x14ac:dyDescent="0.25">
      <c r="A937" s="73"/>
      <c r="B937" s="73"/>
      <c r="C937" s="74"/>
      <c r="D937" s="74"/>
    </row>
    <row r="938" spans="1:4" s="63" customFormat="1" x14ac:dyDescent="0.25">
      <c r="A938" s="73"/>
      <c r="B938" s="73"/>
      <c r="C938" s="74"/>
      <c r="D938" s="74"/>
    </row>
    <row r="939" spans="1:4" s="63" customFormat="1" x14ac:dyDescent="0.25">
      <c r="A939" s="73"/>
      <c r="B939" s="73"/>
      <c r="C939" s="74"/>
      <c r="D939" s="74"/>
    </row>
    <row r="940" spans="1:4" s="63" customFormat="1" x14ac:dyDescent="0.25">
      <c r="A940" s="73"/>
      <c r="B940" s="73"/>
      <c r="C940" s="74"/>
      <c r="D940" s="74"/>
    </row>
    <row r="941" spans="1:4" s="63" customFormat="1" x14ac:dyDescent="0.25">
      <c r="A941" s="73"/>
      <c r="B941" s="73"/>
      <c r="C941" s="74"/>
      <c r="D941" s="74"/>
    </row>
    <row r="942" spans="1:4" s="63" customFormat="1" x14ac:dyDescent="0.25">
      <c r="A942" s="73"/>
      <c r="B942" s="73"/>
      <c r="C942" s="74"/>
      <c r="D942" s="74"/>
    </row>
    <row r="943" spans="1:4" s="63" customFormat="1" x14ac:dyDescent="0.25">
      <c r="A943" s="73"/>
      <c r="B943" s="73"/>
      <c r="C943" s="74"/>
      <c r="D943" s="74"/>
    </row>
    <row r="944" spans="1:4" s="63" customFormat="1" x14ac:dyDescent="0.25">
      <c r="A944" s="73"/>
      <c r="B944" s="73"/>
      <c r="C944" s="74"/>
      <c r="D944" s="74"/>
    </row>
    <row r="945" spans="1:4" s="63" customFormat="1" x14ac:dyDescent="0.25">
      <c r="A945" s="73"/>
      <c r="B945" s="73"/>
      <c r="C945" s="74"/>
      <c r="D945" s="74"/>
    </row>
    <row r="946" spans="1:4" s="63" customFormat="1" x14ac:dyDescent="0.25">
      <c r="A946" s="73"/>
      <c r="B946" s="73"/>
      <c r="C946" s="74"/>
      <c r="D946" s="74"/>
    </row>
    <row r="947" spans="1:4" s="63" customFormat="1" x14ac:dyDescent="0.25">
      <c r="A947" s="73"/>
      <c r="B947" s="73"/>
      <c r="C947" s="74"/>
      <c r="D947" s="74"/>
    </row>
    <row r="948" spans="1:4" s="63" customFormat="1" x14ac:dyDescent="0.25">
      <c r="A948" s="73"/>
      <c r="B948" s="73"/>
      <c r="C948" s="74"/>
      <c r="D948" s="74"/>
    </row>
    <row r="949" spans="1:4" s="63" customFormat="1" x14ac:dyDescent="0.25">
      <c r="A949" s="73"/>
      <c r="B949" s="73"/>
      <c r="C949" s="74"/>
      <c r="D949" s="74"/>
    </row>
    <row r="950" spans="1:4" s="63" customFormat="1" x14ac:dyDescent="0.25">
      <c r="A950" s="73"/>
      <c r="B950" s="73"/>
      <c r="C950" s="74"/>
      <c r="D950" s="74"/>
    </row>
    <row r="951" spans="1:4" s="63" customFormat="1" x14ac:dyDescent="0.25">
      <c r="A951" s="73"/>
      <c r="B951" s="73"/>
      <c r="C951" s="74"/>
      <c r="D951" s="74"/>
    </row>
    <row r="952" spans="1:4" s="63" customFormat="1" x14ac:dyDescent="0.25">
      <c r="A952" s="73"/>
      <c r="B952" s="73"/>
      <c r="C952" s="74"/>
      <c r="D952" s="74"/>
    </row>
    <row r="953" spans="1:4" s="63" customFormat="1" x14ac:dyDescent="0.25">
      <c r="A953" s="73"/>
      <c r="B953" s="73"/>
      <c r="C953" s="74"/>
      <c r="D953" s="74"/>
    </row>
    <row r="954" spans="1:4" s="63" customFormat="1" x14ac:dyDescent="0.25">
      <c r="A954" s="73"/>
      <c r="B954" s="73"/>
      <c r="C954" s="74"/>
      <c r="D954" s="74"/>
    </row>
    <row r="955" spans="1:4" s="63" customFormat="1" x14ac:dyDescent="0.25">
      <c r="A955" s="73"/>
      <c r="B955" s="73"/>
      <c r="C955" s="74"/>
      <c r="D955" s="74"/>
    </row>
    <row r="956" spans="1:4" s="63" customFormat="1" x14ac:dyDescent="0.25">
      <c r="A956" s="73"/>
      <c r="B956" s="73"/>
      <c r="C956" s="74"/>
      <c r="D956" s="74"/>
    </row>
    <row r="957" spans="1:4" s="63" customFormat="1" x14ac:dyDescent="0.25">
      <c r="A957" s="73"/>
      <c r="B957" s="73"/>
      <c r="C957" s="74"/>
      <c r="D957" s="74"/>
    </row>
    <row r="958" spans="1:4" s="63" customFormat="1" x14ac:dyDescent="0.25">
      <c r="A958" s="73"/>
      <c r="B958" s="73"/>
      <c r="C958" s="74"/>
      <c r="D958" s="74"/>
    </row>
    <row r="959" spans="1:4" s="63" customFormat="1" x14ac:dyDescent="0.25">
      <c r="A959" s="73"/>
      <c r="B959" s="73"/>
      <c r="C959" s="74"/>
      <c r="D959" s="74"/>
    </row>
    <row r="960" spans="1:4" s="63" customFormat="1" x14ac:dyDescent="0.25">
      <c r="A960" s="73"/>
      <c r="B960" s="73"/>
      <c r="C960" s="74"/>
      <c r="D960" s="74"/>
    </row>
    <row r="961" spans="1:4" s="63" customFormat="1" x14ac:dyDescent="0.25">
      <c r="A961" s="73"/>
      <c r="B961" s="73"/>
      <c r="C961" s="74"/>
      <c r="D961" s="74"/>
    </row>
    <row r="962" spans="1:4" s="63" customFormat="1" x14ac:dyDescent="0.25">
      <c r="A962" s="73"/>
      <c r="B962" s="73"/>
      <c r="C962" s="74"/>
      <c r="D962" s="74"/>
    </row>
    <row r="963" spans="1:4" s="63" customFormat="1" x14ac:dyDescent="0.25">
      <c r="A963" s="73"/>
      <c r="B963" s="73"/>
      <c r="C963" s="74"/>
      <c r="D963" s="74"/>
    </row>
    <row r="964" spans="1:4" s="63" customFormat="1" x14ac:dyDescent="0.25">
      <c r="A964" s="73"/>
      <c r="B964" s="73"/>
      <c r="C964" s="74"/>
      <c r="D964" s="74"/>
    </row>
    <row r="965" spans="1:4" s="63" customFormat="1" x14ac:dyDescent="0.25">
      <c r="A965" s="73"/>
      <c r="B965" s="73"/>
      <c r="C965" s="74"/>
      <c r="D965" s="74"/>
    </row>
    <row r="966" spans="1:4" s="63" customFormat="1" x14ac:dyDescent="0.25">
      <c r="A966" s="73"/>
      <c r="B966" s="73"/>
      <c r="C966" s="74"/>
      <c r="D966" s="74"/>
    </row>
    <row r="967" spans="1:4" s="63" customFormat="1" x14ac:dyDescent="0.25">
      <c r="A967" s="73"/>
      <c r="B967" s="73"/>
      <c r="C967" s="74"/>
      <c r="D967" s="74"/>
    </row>
    <row r="968" spans="1:4" s="63" customFormat="1" x14ac:dyDescent="0.25">
      <c r="A968" s="73"/>
      <c r="B968" s="73"/>
      <c r="C968" s="74"/>
      <c r="D968" s="74"/>
    </row>
    <row r="969" spans="1:4" s="63" customFormat="1" x14ac:dyDescent="0.25">
      <c r="A969" s="73"/>
      <c r="B969" s="73"/>
      <c r="C969" s="74"/>
      <c r="D969" s="74"/>
    </row>
    <row r="970" spans="1:4" s="63" customFormat="1" x14ac:dyDescent="0.25">
      <c r="A970" s="73"/>
      <c r="B970" s="73"/>
      <c r="C970" s="74"/>
      <c r="D970" s="74"/>
    </row>
    <row r="971" spans="1:4" s="63" customFormat="1" x14ac:dyDescent="0.25">
      <c r="A971" s="73"/>
      <c r="B971" s="73"/>
      <c r="C971" s="74"/>
      <c r="D971" s="74"/>
    </row>
    <row r="972" spans="1:4" s="63" customFormat="1" x14ac:dyDescent="0.25">
      <c r="A972" s="73"/>
      <c r="B972" s="73"/>
      <c r="C972" s="74"/>
      <c r="D972" s="74"/>
    </row>
    <row r="973" spans="1:4" s="63" customFormat="1" x14ac:dyDescent="0.25">
      <c r="A973" s="73"/>
      <c r="B973" s="73"/>
      <c r="C973" s="74"/>
      <c r="D973" s="74"/>
    </row>
    <row r="974" spans="1:4" s="63" customFormat="1" x14ac:dyDescent="0.25">
      <c r="A974" s="73"/>
      <c r="B974" s="73"/>
      <c r="C974" s="74"/>
      <c r="D974" s="74"/>
    </row>
    <row r="975" spans="1:4" s="63" customFormat="1" x14ac:dyDescent="0.25">
      <c r="A975" s="73"/>
      <c r="B975" s="73"/>
      <c r="C975" s="74"/>
      <c r="D975" s="74"/>
    </row>
    <row r="976" spans="1:4" s="63" customFormat="1" x14ac:dyDescent="0.25">
      <c r="A976" s="73"/>
      <c r="B976" s="73"/>
      <c r="C976" s="74"/>
      <c r="D976" s="74"/>
    </row>
    <row r="977" spans="1:4" s="63" customFormat="1" x14ac:dyDescent="0.25">
      <c r="A977" s="73"/>
      <c r="B977" s="73"/>
      <c r="C977" s="74"/>
      <c r="D977" s="74"/>
    </row>
    <row r="978" spans="1:4" s="63" customFormat="1" x14ac:dyDescent="0.25">
      <c r="A978" s="73"/>
      <c r="B978" s="73"/>
      <c r="C978" s="74"/>
      <c r="D978" s="74"/>
    </row>
    <row r="979" spans="1:4" s="63" customFormat="1" x14ac:dyDescent="0.25">
      <c r="A979" s="73"/>
      <c r="B979" s="73"/>
      <c r="C979" s="74"/>
      <c r="D979" s="74"/>
    </row>
    <row r="980" spans="1:4" s="63" customFormat="1" x14ac:dyDescent="0.25">
      <c r="A980" s="73"/>
      <c r="B980" s="73"/>
      <c r="C980" s="74"/>
      <c r="D980" s="74"/>
    </row>
    <row r="981" spans="1:4" s="63" customFormat="1" x14ac:dyDescent="0.25">
      <c r="A981" s="73"/>
      <c r="B981" s="73"/>
      <c r="C981" s="74"/>
      <c r="D981" s="74"/>
    </row>
    <row r="982" spans="1:4" s="63" customFormat="1" x14ac:dyDescent="0.25">
      <c r="A982" s="73"/>
      <c r="B982" s="73"/>
      <c r="C982" s="74"/>
      <c r="D982" s="74"/>
    </row>
    <row r="983" spans="1:4" s="63" customFormat="1" x14ac:dyDescent="0.25">
      <c r="A983" s="73"/>
      <c r="B983" s="73"/>
      <c r="C983" s="74"/>
      <c r="D983" s="74"/>
    </row>
    <row r="984" spans="1:4" s="63" customFormat="1" x14ac:dyDescent="0.25">
      <c r="A984" s="73"/>
      <c r="B984" s="73"/>
      <c r="C984" s="74"/>
      <c r="D984" s="74"/>
    </row>
    <row r="985" spans="1:4" s="63" customFormat="1" x14ac:dyDescent="0.25">
      <c r="A985" s="73"/>
      <c r="B985" s="73"/>
      <c r="C985" s="74"/>
      <c r="D985" s="74"/>
    </row>
    <row r="986" spans="1:4" s="63" customFormat="1" x14ac:dyDescent="0.25">
      <c r="A986" s="73"/>
      <c r="B986" s="73"/>
      <c r="C986" s="74"/>
      <c r="D986" s="74"/>
    </row>
    <row r="987" spans="1:4" s="63" customFormat="1" x14ac:dyDescent="0.25">
      <c r="A987" s="73"/>
      <c r="B987" s="73"/>
      <c r="C987" s="74"/>
      <c r="D987" s="74"/>
    </row>
    <row r="988" spans="1:4" s="63" customFormat="1" x14ac:dyDescent="0.25">
      <c r="A988" s="73"/>
      <c r="B988" s="73"/>
      <c r="C988" s="74"/>
      <c r="D988" s="74"/>
    </row>
    <row r="989" spans="1:4" s="63" customFormat="1" x14ac:dyDescent="0.25">
      <c r="A989" s="73"/>
      <c r="B989" s="73"/>
      <c r="C989" s="74"/>
      <c r="D989" s="74"/>
    </row>
    <row r="990" spans="1:4" s="63" customFormat="1" x14ac:dyDescent="0.25">
      <c r="A990" s="73"/>
      <c r="B990" s="73"/>
      <c r="C990" s="74"/>
      <c r="D990" s="74"/>
    </row>
    <row r="991" spans="1:4" s="63" customFormat="1" x14ac:dyDescent="0.25">
      <c r="A991" s="73"/>
      <c r="B991" s="73"/>
      <c r="C991" s="74"/>
      <c r="D991" s="74"/>
    </row>
    <row r="992" spans="1:4" s="63" customFormat="1" x14ac:dyDescent="0.25">
      <c r="A992" s="73"/>
      <c r="B992" s="73"/>
      <c r="C992" s="74"/>
      <c r="D992" s="74"/>
    </row>
    <row r="993" spans="1:4" s="63" customFormat="1" x14ac:dyDescent="0.25">
      <c r="A993" s="73"/>
      <c r="B993" s="73"/>
      <c r="C993" s="74"/>
      <c r="D993" s="74"/>
    </row>
    <row r="994" spans="1:4" s="63" customFormat="1" x14ac:dyDescent="0.25">
      <c r="A994" s="73"/>
      <c r="B994" s="73"/>
      <c r="C994" s="74"/>
      <c r="D994" s="74"/>
    </row>
    <row r="995" spans="1:4" s="63" customFormat="1" x14ac:dyDescent="0.25">
      <c r="A995" s="73"/>
      <c r="B995" s="73"/>
      <c r="C995" s="74"/>
      <c r="D995" s="74"/>
    </row>
    <row r="996" spans="1:4" s="63" customFormat="1" x14ac:dyDescent="0.25">
      <c r="A996" s="73"/>
      <c r="B996" s="73"/>
      <c r="C996" s="74"/>
      <c r="D996" s="74"/>
    </row>
    <row r="997" spans="1:4" s="63" customFormat="1" x14ac:dyDescent="0.25">
      <c r="A997" s="73"/>
      <c r="B997" s="73"/>
      <c r="C997" s="74"/>
      <c r="D997" s="74"/>
    </row>
    <row r="998" spans="1:4" s="63" customFormat="1" x14ac:dyDescent="0.25">
      <c r="A998" s="73"/>
      <c r="B998" s="73"/>
      <c r="C998" s="74"/>
      <c r="D998" s="74"/>
    </row>
    <row r="999" spans="1:4" s="63" customFormat="1" x14ac:dyDescent="0.25">
      <c r="A999" s="73"/>
      <c r="B999" s="73"/>
      <c r="C999" s="74"/>
      <c r="D999" s="74"/>
    </row>
    <row r="1000" spans="1:4" s="63" customFormat="1" x14ac:dyDescent="0.25">
      <c r="A1000" s="73"/>
      <c r="B1000" s="73"/>
      <c r="C1000" s="74"/>
      <c r="D1000" s="74"/>
    </row>
    <row r="1001" spans="1:4" s="63" customFormat="1" x14ac:dyDescent="0.25">
      <c r="A1001" s="73"/>
      <c r="B1001" s="73"/>
      <c r="C1001" s="74"/>
      <c r="D1001" s="74"/>
    </row>
    <row r="1002" spans="1:4" s="63" customFormat="1" x14ac:dyDescent="0.25">
      <c r="A1002" s="73"/>
      <c r="B1002" s="73"/>
      <c r="C1002" s="74"/>
      <c r="D1002" s="74"/>
    </row>
    <row r="1003" spans="1:4" s="63" customFormat="1" x14ac:dyDescent="0.25">
      <c r="A1003" s="73"/>
      <c r="B1003" s="73"/>
      <c r="C1003" s="74"/>
      <c r="D1003" s="74"/>
    </row>
    <row r="1004" spans="1:4" s="63" customFormat="1" x14ac:dyDescent="0.25">
      <c r="A1004" s="73"/>
      <c r="B1004" s="73"/>
      <c r="C1004" s="74"/>
      <c r="D1004" s="74"/>
    </row>
    <row r="1005" spans="1:4" s="63" customFormat="1" x14ac:dyDescent="0.25">
      <c r="A1005" s="73"/>
      <c r="B1005" s="73"/>
      <c r="C1005" s="74"/>
      <c r="D1005" s="74"/>
    </row>
    <row r="1006" spans="1:4" s="63" customFormat="1" x14ac:dyDescent="0.25">
      <c r="A1006" s="73"/>
      <c r="B1006" s="73"/>
      <c r="C1006" s="74"/>
      <c r="D1006" s="74"/>
    </row>
    <row r="1007" spans="1:4" s="63" customFormat="1" x14ac:dyDescent="0.25">
      <c r="A1007" s="73"/>
      <c r="B1007" s="73"/>
      <c r="C1007" s="74"/>
      <c r="D1007" s="74"/>
    </row>
    <row r="1008" spans="1:4" s="63" customFormat="1" x14ac:dyDescent="0.25">
      <c r="A1008" s="73"/>
      <c r="B1008" s="73"/>
      <c r="C1008" s="74"/>
      <c r="D1008" s="74"/>
    </row>
    <row r="1009" spans="1:4" s="63" customFormat="1" x14ac:dyDescent="0.25">
      <c r="A1009" s="73"/>
      <c r="B1009" s="73"/>
      <c r="C1009" s="74"/>
      <c r="D1009" s="74"/>
    </row>
    <row r="1010" spans="1:4" s="63" customFormat="1" x14ac:dyDescent="0.25">
      <c r="A1010" s="73"/>
      <c r="B1010" s="73"/>
      <c r="C1010" s="74"/>
      <c r="D1010" s="74"/>
    </row>
    <row r="1011" spans="1:4" s="63" customFormat="1" x14ac:dyDescent="0.25">
      <c r="A1011" s="73"/>
      <c r="B1011" s="73"/>
      <c r="C1011" s="74"/>
      <c r="D1011" s="74"/>
    </row>
    <row r="1012" spans="1:4" s="63" customFormat="1" x14ac:dyDescent="0.25">
      <c r="A1012" s="73"/>
      <c r="B1012" s="73"/>
      <c r="C1012" s="74"/>
      <c r="D1012" s="74"/>
    </row>
    <row r="1013" spans="1:4" s="63" customFormat="1" x14ac:dyDescent="0.25">
      <c r="A1013" s="73"/>
      <c r="B1013" s="73"/>
      <c r="C1013" s="74"/>
      <c r="D1013" s="74"/>
    </row>
    <row r="1014" spans="1:4" s="63" customFormat="1" x14ac:dyDescent="0.25">
      <c r="A1014" s="73"/>
      <c r="B1014" s="73"/>
      <c r="C1014" s="74"/>
      <c r="D1014" s="74"/>
    </row>
    <row r="1015" spans="1:4" s="63" customFormat="1" x14ac:dyDescent="0.25">
      <c r="A1015" s="73"/>
      <c r="B1015" s="73"/>
      <c r="C1015" s="74"/>
      <c r="D1015" s="74"/>
    </row>
    <row r="1016" spans="1:4" s="63" customFormat="1" x14ac:dyDescent="0.25">
      <c r="A1016" s="73"/>
      <c r="B1016" s="73"/>
      <c r="C1016" s="74"/>
      <c r="D1016" s="74"/>
    </row>
    <row r="1017" spans="1:4" s="63" customFormat="1" x14ac:dyDescent="0.25">
      <c r="A1017" s="73"/>
      <c r="B1017" s="73"/>
      <c r="C1017" s="74"/>
      <c r="D1017" s="74"/>
    </row>
    <row r="1018" spans="1:4" s="63" customFormat="1" x14ac:dyDescent="0.25">
      <c r="A1018" s="73"/>
      <c r="B1018" s="73"/>
      <c r="C1018" s="74"/>
      <c r="D1018" s="74"/>
    </row>
    <row r="1019" spans="1:4" s="63" customFormat="1" x14ac:dyDescent="0.25">
      <c r="A1019" s="73"/>
      <c r="B1019" s="73"/>
      <c r="C1019" s="74"/>
      <c r="D1019" s="74"/>
    </row>
    <row r="1020" spans="1:4" s="63" customFormat="1" x14ac:dyDescent="0.25">
      <c r="A1020" s="73"/>
      <c r="B1020" s="73"/>
      <c r="C1020" s="74"/>
      <c r="D1020" s="74"/>
    </row>
    <row r="1021" spans="1:4" s="63" customFormat="1" x14ac:dyDescent="0.25">
      <c r="A1021" s="73"/>
      <c r="B1021" s="73"/>
      <c r="C1021" s="74"/>
      <c r="D1021" s="74"/>
    </row>
    <row r="1022" spans="1:4" s="63" customFormat="1" x14ac:dyDescent="0.25">
      <c r="A1022" s="73"/>
      <c r="B1022" s="73"/>
      <c r="C1022" s="74"/>
      <c r="D1022" s="74"/>
    </row>
    <row r="1023" spans="1:4" s="63" customFormat="1" x14ac:dyDescent="0.25">
      <c r="A1023" s="73"/>
      <c r="B1023" s="73"/>
      <c r="C1023" s="74"/>
      <c r="D1023" s="74"/>
    </row>
    <row r="1024" spans="1:4" s="63" customFormat="1" x14ac:dyDescent="0.25">
      <c r="A1024" s="73"/>
      <c r="B1024" s="73"/>
      <c r="C1024" s="74"/>
      <c r="D1024" s="74"/>
    </row>
    <row r="1025" spans="1:4" s="63" customFormat="1" x14ac:dyDescent="0.25">
      <c r="A1025" s="73"/>
      <c r="B1025" s="73"/>
      <c r="C1025" s="74"/>
      <c r="D1025" s="74"/>
    </row>
    <row r="1026" spans="1:4" s="63" customFormat="1" x14ac:dyDescent="0.25">
      <c r="A1026" s="73"/>
      <c r="B1026" s="73"/>
      <c r="C1026" s="74"/>
      <c r="D1026" s="74"/>
    </row>
    <row r="1027" spans="1:4" s="63" customFormat="1" x14ac:dyDescent="0.25">
      <c r="A1027" s="73"/>
      <c r="B1027" s="73"/>
      <c r="C1027" s="74"/>
      <c r="D1027" s="74"/>
    </row>
    <row r="1028" spans="1:4" s="63" customFormat="1" x14ac:dyDescent="0.25">
      <c r="A1028" s="73"/>
      <c r="B1028" s="73"/>
      <c r="C1028" s="74"/>
      <c r="D1028" s="74"/>
    </row>
    <row r="1029" spans="1:4" s="63" customFormat="1" x14ac:dyDescent="0.25">
      <c r="A1029" s="73"/>
      <c r="B1029" s="73"/>
      <c r="C1029" s="74"/>
      <c r="D1029" s="74"/>
    </row>
    <row r="1030" spans="1:4" s="63" customFormat="1" x14ac:dyDescent="0.25">
      <c r="A1030" s="73"/>
      <c r="B1030" s="73"/>
      <c r="C1030" s="74"/>
      <c r="D1030" s="74"/>
    </row>
    <row r="1031" spans="1:4" s="63" customFormat="1" x14ac:dyDescent="0.25">
      <c r="A1031" s="73"/>
      <c r="B1031" s="73"/>
      <c r="C1031" s="74"/>
      <c r="D1031" s="74"/>
    </row>
    <row r="1032" spans="1:4" s="63" customFormat="1" x14ac:dyDescent="0.25">
      <c r="A1032" s="73"/>
      <c r="B1032" s="73"/>
      <c r="C1032" s="74"/>
      <c r="D1032" s="74"/>
    </row>
    <row r="1033" spans="1:4" s="63" customFormat="1" x14ac:dyDescent="0.25">
      <c r="A1033" s="73"/>
      <c r="B1033" s="73"/>
      <c r="C1033" s="74"/>
      <c r="D1033" s="74"/>
    </row>
    <row r="1034" spans="1:4" s="63" customFormat="1" x14ac:dyDescent="0.25">
      <c r="A1034" s="73"/>
      <c r="B1034" s="73"/>
      <c r="C1034" s="74"/>
      <c r="D1034" s="74"/>
    </row>
    <row r="1035" spans="1:4" s="63" customFormat="1" x14ac:dyDescent="0.25">
      <c r="A1035" s="73"/>
      <c r="B1035" s="73"/>
      <c r="C1035" s="74"/>
      <c r="D1035" s="74"/>
    </row>
    <row r="1036" spans="1:4" s="63" customFormat="1" x14ac:dyDescent="0.25">
      <c r="A1036" s="73"/>
      <c r="B1036" s="73"/>
      <c r="C1036" s="74"/>
      <c r="D1036" s="74"/>
    </row>
    <row r="1037" spans="1:4" s="63" customFormat="1" x14ac:dyDescent="0.25">
      <c r="A1037" s="73"/>
      <c r="B1037" s="73"/>
      <c r="C1037" s="74"/>
      <c r="D1037" s="74"/>
    </row>
    <row r="1038" spans="1:4" s="63" customFormat="1" x14ac:dyDescent="0.25">
      <c r="A1038" s="73"/>
      <c r="B1038" s="73"/>
      <c r="C1038" s="74"/>
      <c r="D1038" s="74"/>
    </row>
    <row r="1039" spans="1:4" s="63" customFormat="1" x14ac:dyDescent="0.25">
      <c r="A1039" s="73"/>
      <c r="B1039" s="73"/>
      <c r="C1039" s="74"/>
      <c r="D1039" s="74"/>
    </row>
    <row r="1040" spans="1:4" s="63" customFormat="1" x14ac:dyDescent="0.25">
      <c r="A1040" s="73"/>
      <c r="B1040" s="73"/>
      <c r="C1040" s="74"/>
      <c r="D1040" s="74"/>
    </row>
    <row r="1041" spans="1:4" s="63" customFormat="1" x14ac:dyDescent="0.25">
      <c r="A1041" s="73"/>
      <c r="B1041" s="73"/>
      <c r="C1041" s="74"/>
      <c r="D1041" s="74"/>
    </row>
    <row r="1042" spans="1:4" s="63" customFormat="1" x14ac:dyDescent="0.25">
      <c r="A1042" s="73"/>
      <c r="B1042" s="73"/>
      <c r="C1042" s="74"/>
      <c r="D1042" s="74"/>
    </row>
    <row r="1043" spans="1:4" s="63" customFormat="1" x14ac:dyDescent="0.25">
      <c r="A1043" s="73"/>
      <c r="B1043" s="73"/>
      <c r="C1043" s="74"/>
      <c r="D1043" s="74"/>
    </row>
    <row r="1044" spans="1:4" s="63" customFormat="1" x14ac:dyDescent="0.25">
      <c r="A1044" s="73"/>
      <c r="B1044" s="73"/>
      <c r="C1044" s="74"/>
      <c r="D1044" s="74"/>
    </row>
    <row r="1045" spans="1:4" s="63" customFormat="1" x14ac:dyDescent="0.25">
      <c r="A1045" s="73"/>
      <c r="B1045" s="73"/>
      <c r="C1045" s="74"/>
      <c r="D1045" s="74"/>
    </row>
    <row r="1046" spans="1:4" s="63" customFormat="1" x14ac:dyDescent="0.25">
      <c r="A1046" s="73"/>
      <c r="B1046" s="73"/>
      <c r="C1046" s="74"/>
      <c r="D1046" s="74"/>
    </row>
    <row r="1047" spans="1:4" s="63" customFormat="1" x14ac:dyDescent="0.25">
      <c r="A1047" s="73"/>
      <c r="B1047" s="73"/>
      <c r="C1047" s="74"/>
      <c r="D1047" s="74"/>
    </row>
    <row r="1048" spans="1:4" s="63" customFormat="1" x14ac:dyDescent="0.25">
      <c r="A1048" s="73"/>
      <c r="B1048" s="73"/>
      <c r="C1048" s="74"/>
      <c r="D1048" s="74"/>
    </row>
    <row r="1049" spans="1:4" s="63" customFormat="1" x14ac:dyDescent="0.25">
      <c r="A1049" s="73"/>
      <c r="B1049" s="73"/>
      <c r="C1049" s="74"/>
      <c r="D1049" s="74"/>
    </row>
    <row r="1050" spans="1:4" s="63" customFormat="1" x14ac:dyDescent="0.25">
      <c r="A1050" s="73"/>
      <c r="B1050" s="73"/>
      <c r="C1050" s="74"/>
      <c r="D1050" s="74"/>
    </row>
    <row r="1051" spans="1:4" s="63" customFormat="1" x14ac:dyDescent="0.25">
      <c r="A1051" s="73"/>
      <c r="B1051" s="73"/>
      <c r="C1051" s="74"/>
      <c r="D1051" s="74"/>
    </row>
    <row r="1052" spans="1:4" s="63" customFormat="1" x14ac:dyDescent="0.25">
      <c r="A1052" s="73"/>
      <c r="B1052" s="73"/>
      <c r="C1052" s="74"/>
      <c r="D1052" s="74"/>
    </row>
    <row r="1053" spans="1:4" s="63" customFormat="1" x14ac:dyDescent="0.25">
      <c r="A1053" s="73"/>
      <c r="B1053" s="73"/>
      <c r="C1053" s="74"/>
      <c r="D1053" s="74"/>
    </row>
    <row r="1054" spans="1:4" s="63" customFormat="1" x14ac:dyDescent="0.25">
      <c r="A1054" s="73"/>
      <c r="B1054" s="73"/>
      <c r="C1054" s="74"/>
      <c r="D1054" s="74"/>
    </row>
    <row r="1055" spans="1:4" s="63" customFormat="1" x14ac:dyDescent="0.25">
      <c r="A1055" s="73"/>
      <c r="B1055" s="73"/>
      <c r="C1055" s="74"/>
      <c r="D1055" s="74"/>
    </row>
    <row r="1056" spans="1:4" s="63" customFormat="1" x14ac:dyDescent="0.25">
      <c r="A1056" s="73"/>
      <c r="B1056" s="73"/>
      <c r="C1056" s="74"/>
      <c r="D1056" s="74"/>
    </row>
    <row r="1057" spans="1:4" s="63" customFormat="1" x14ac:dyDescent="0.25">
      <c r="A1057" s="73"/>
      <c r="B1057" s="73"/>
      <c r="C1057" s="74"/>
      <c r="D1057" s="74"/>
    </row>
    <row r="1058" spans="1:4" s="63" customFormat="1" x14ac:dyDescent="0.25">
      <c r="A1058" s="73"/>
      <c r="B1058" s="73"/>
      <c r="C1058" s="74"/>
      <c r="D1058" s="74"/>
    </row>
    <row r="1059" spans="1:4" s="63" customFormat="1" x14ac:dyDescent="0.25">
      <c r="A1059" s="73"/>
      <c r="B1059" s="73"/>
      <c r="C1059" s="74"/>
      <c r="D1059" s="74"/>
    </row>
    <row r="1060" spans="1:4" s="63" customFormat="1" x14ac:dyDescent="0.25">
      <c r="A1060" s="73"/>
      <c r="B1060" s="73"/>
      <c r="C1060" s="74"/>
      <c r="D1060" s="74"/>
    </row>
    <row r="1061" spans="1:4" s="63" customFormat="1" x14ac:dyDescent="0.25">
      <c r="A1061" s="73"/>
      <c r="B1061" s="73"/>
      <c r="C1061" s="74"/>
      <c r="D1061" s="74"/>
    </row>
    <row r="1062" spans="1:4" s="63" customFormat="1" x14ac:dyDescent="0.25">
      <c r="A1062" s="73"/>
      <c r="B1062" s="73"/>
      <c r="C1062" s="74"/>
      <c r="D1062" s="74"/>
    </row>
    <row r="1063" spans="1:4" s="63" customFormat="1" x14ac:dyDescent="0.25">
      <c r="A1063" s="73"/>
      <c r="B1063" s="73"/>
      <c r="C1063" s="74"/>
      <c r="D1063" s="74"/>
    </row>
    <row r="1064" spans="1:4" s="63" customFormat="1" x14ac:dyDescent="0.25">
      <c r="A1064" s="73"/>
      <c r="B1064" s="73"/>
      <c r="C1064" s="74"/>
      <c r="D1064" s="74"/>
    </row>
    <row r="1065" spans="1:4" s="63" customFormat="1" x14ac:dyDescent="0.25">
      <c r="A1065" s="73"/>
      <c r="B1065" s="73"/>
      <c r="C1065" s="74"/>
      <c r="D1065" s="74"/>
    </row>
    <row r="1066" spans="1:4" s="63" customFormat="1" x14ac:dyDescent="0.25">
      <c r="A1066" s="73"/>
      <c r="B1066" s="73"/>
      <c r="C1066" s="74"/>
      <c r="D1066" s="74"/>
    </row>
    <row r="1067" spans="1:4" s="63" customFormat="1" x14ac:dyDescent="0.25">
      <c r="A1067" s="73"/>
      <c r="B1067" s="73"/>
      <c r="C1067" s="74"/>
      <c r="D1067" s="74"/>
    </row>
    <row r="1068" spans="1:4" s="63" customFormat="1" x14ac:dyDescent="0.25">
      <c r="A1068" s="73"/>
      <c r="B1068" s="73"/>
      <c r="C1068" s="74"/>
      <c r="D1068" s="74"/>
    </row>
    <row r="1069" spans="1:4" s="63" customFormat="1" x14ac:dyDescent="0.25">
      <c r="A1069" s="73"/>
      <c r="B1069" s="73"/>
      <c r="C1069" s="74"/>
      <c r="D1069" s="74"/>
    </row>
    <row r="1070" spans="1:4" s="63" customFormat="1" x14ac:dyDescent="0.25">
      <c r="A1070" s="73"/>
      <c r="B1070" s="73"/>
      <c r="C1070" s="74"/>
      <c r="D1070" s="74"/>
    </row>
    <row r="1071" spans="1:4" s="63" customFormat="1" x14ac:dyDescent="0.25">
      <c r="A1071" s="73"/>
      <c r="B1071" s="73"/>
      <c r="C1071" s="74"/>
      <c r="D1071" s="74"/>
    </row>
    <row r="1072" spans="1:4" s="63" customFormat="1" x14ac:dyDescent="0.25">
      <c r="A1072" s="73"/>
      <c r="B1072" s="73"/>
      <c r="C1072" s="74"/>
      <c r="D1072" s="74"/>
    </row>
    <row r="1073" spans="1:4" s="63" customFormat="1" x14ac:dyDescent="0.25">
      <c r="A1073" s="73"/>
      <c r="B1073" s="73"/>
      <c r="C1073" s="74"/>
      <c r="D1073" s="74"/>
    </row>
    <row r="1074" spans="1:4" s="63" customFormat="1" x14ac:dyDescent="0.25">
      <c r="A1074" s="73"/>
      <c r="B1074" s="73"/>
      <c r="C1074" s="74"/>
      <c r="D1074" s="74"/>
    </row>
    <row r="1075" spans="1:4" s="63" customFormat="1" x14ac:dyDescent="0.25">
      <c r="A1075" s="73"/>
      <c r="B1075" s="73"/>
      <c r="C1075" s="74"/>
      <c r="D1075" s="74"/>
    </row>
    <row r="1076" spans="1:4" s="63" customFormat="1" x14ac:dyDescent="0.25">
      <c r="A1076" s="73"/>
      <c r="B1076" s="73"/>
      <c r="C1076" s="74"/>
      <c r="D1076" s="74"/>
    </row>
    <row r="1077" spans="1:4" s="63" customFormat="1" x14ac:dyDescent="0.25">
      <c r="A1077" s="73"/>
      <c r="B1077" s="73"/>
      <c r="C1077" s="74"/>
      <c r="D1077" s="74"/>
    </row>
    <row r="1078" spans="1:4" s="63" customFormat="1" x14ac:dyDescent="0.25">
      <c r="A1078" s="73"/>
      <c r="B1078" s="73"/>
      <c r="C1078" s="74"/>
      <c r="D1078" s="74"/>
    </row>
    <row r="1079" spans="1:4" s="63" customFormat="1" x14ac:dyDescent="0.25">
      <c r="A1079" s="73"/>
      <c r="B1079" s="73"/>
      <c r="C1079" s="74"/>
      <c r="D1079" s="74"/>
    </row>
    <row r="1080" spans="1:4" s="63" customFormat="1" x14ac:dyDescent="0.25">
      <c r="A1080" s="73"/>
      <c r="B1080" s="73"/>
      <c r="C1080" s="74"/>
      <c r="D1080" s="74"/>
    </row>
    <row r="1081" spans="1:4" s="63" customFormat="1" x14ac:dyDescent="0.25">
      <c r="A1081" s="73"/>
      <c r="B1081" s="73"/>
      <c r="C1081" s="74"/>
      <c r="D1081" s="74"/>
    </row>
    <row r="1082" spans="1:4" s="63" customFormat="1" x14ac:dyDescent="0.25">
      <c r="A1082" s="73"/>
      <c r="B1082" s="73"/>
      <c r="C1082" s="74"/>
      <c r="D1082" s="74"/>
    </row>
    <row r="1083" spans="1:4" s="63" customFormat="1" x14ac:dyDescent="0.25">
      <c r="A1083" s="73"/>
      <c r="B1083" s="73"/>
      <c r="C1083" s="74"/>
      <c r="D1083" s="74"/>
    </row>
    <row r="1084" spans="1:4" s="63" customFormat="1" x14ac:dyDescent="0.25">
      <c r="A1084" s="73"/>
      <c r="B1084" s="73"/>
      <c r="C1084" s="74"/>
      <c r="D1084" s="74"/>
    </row>
    <row r="1085" spans="1:4" s="63" customFormat="1" x14ac:dyDescent="0.25">
      <c r="A1085" s="73"/>
      <c r="B1085" s="73"/>
      <c r="C1085" s="74"/>
      <c r="D1085" s="74"/>
    </row>
    <row r="1086" spans="1:4" s="63" customFormat="1" x14ac:dyDescent="0.25">
      <c r="A1086" s="73"/>
      <c r="B1086" s="73"/>
      <c r="C1086" s="74"/>
      <c r="D1086" s="74"/>
    </row>
    <row r="1087" spans="1:4" s="63" customFormat="1" x14ac:dyDescent="0.25">
      <c r="A1087" s="73"/>
      <c r="B1087" s="73"/>
      <c r="C1087" s="74"/>
      <c r="D1087" s="74"/>
    </row>
    <row r="1088" spans="1:4" s="63" customFormat="1" x14ac:dyDescent="0.25">
      <c r="A1088" s="73"/>
      <c r="B1088" s="73"/>
      <c r="C1088" s="74"/>
      <c r="D1088" s="74"/>
    </row>
    <row r="1089" spans="1:4" s="63" customFormat="1" x14ac:dyDescent="0.25">
      <c r="A1089" s="73"/>
      <c r="B1089" s="73"/>
      <c r="C1089" s="74"/>
      <c r="D1089" s="74"/>
    </row>
    <row r="1090" spans="1:4" s="63" customFormat="1" x14ac:dyDescent="0.25">
      <c r="A1090" s="73"/>
      <c r="B1090" s="73"/>
      <c r="C1090" s="74"/>
      <c r="D1090" s="74"/>
    </row>
    <row r="1091" spans="1:4" s="63" customFormat="1" x14ac:dyDescent="0.25">
      <c r="A1091" s="73"/>
      <c r="B1091" s="73"/>
      <c r="C1091" s="74"/>
      <c r="D1091" s="74"/>
    </row>
    <row r="1092" spans="1:4" s="63" customFormat="1" x14ac:dyDescent="0.25">
      <c r="A1092" s="73"/>
      <c r="B1092" s="73"/>
      <c r="C1092" s="74"/>
      <c r="D1092" s="74"/>
    </row>
    <row r="1093" spans="1:4" s="63" customFormat="1" x14ac:dyDescent="0.25">
      <c r="A1093" s="73"/>
      <c r="B1093" s="73"/>
      <c r="C1093" s="74"/>
      <c r="D1093" s="74"/>
    </row>
    <row r="1094" spans="1:4" s="63" customFormat="1" x14ac:dyDescent="0.25">
      <c r="A1094" s="73"/>
      <c r="B1094" s="73"/>
      <c r="C1094" s="74"/>
      <c r="D1094" s="74"/>
    </row>
    <row r="1095" spans="1:4" s="63" customFormat="1" x14ac:dyDescent="0.25">
      <c r="A1095" s="73"/>
      <c r="B1095" s="73"/>
      <c r="C1095" s="74"/>
      <c r="D1095" s="74"/>
    </row>
    <row r="1096" spans="1:4" s="63" customFormat="1" x14ac:dyDescent="0.25">
      <c r="A1096" s="73"/>
      <c r="B1096" s="73"/>
      <c r="C1096" s="74"/>
      <c r="D1096" s="74"/>
    </row>
    <row r="1097" spans="1:4" s="63" customFormat="1" x14ac:dyDescent="0.25">
      <c r="A1097" s="73"/>
      <c r="B1097" s="73"/>
      <c r="C1097" s="74"/>
      <c r="D1097" s="74"/>
    </row>
    <row r="1098" spans="1:4" s="63" customFormat="1" x14ac:dyDescent="0.25">
      <c r="A1098" s="73"/>
      <c r="B1098" s="73"/>
      <c r="C1098" s="74"/>
      <c r="D1098" s="74"/>
    </row>
    <row r="1099" spans="1:4" s="63" customFormat="1" x14ac:dyDescent="0.25">
      <c r="A1099" s="73"/>
      <c r="B1099" s="73"/>
      <c r="C1099" s="74"/>
      <c r="D1099" s="74"/>
    </row>
    <row r="1100" spans="1:4" s="63" customFormat="1" x14ac:dyDescent="0.25">
      <c r="A1100" s="73"/>
      <c r="B1100" s="73"/>
      <c r="C1100" s="74"/>
      <c r="D1100" s="74"/>
    </row>
    <row r="1101" spans="1:4" s="63" customFormat="1" x14ac:dyDescent="0.25">
      <c r="A1101" s="73"/>
      <c r="B1101" s="73"/>
      <c r="C1101" s="74"/>
      <c r="D1101" s="74"/>
    </row>
    <row r="1102" spans="1:4" s="63" customFormat="1" x14ac:dyDescent="0.25">
      <c r="A1102" s="73"/>
      <c r="B1102" s="73"/>
      <c r="C1102" s="74"/>
      <c r="D1102" s="74"/>
    </row>
    <row r="1103" spans="1:4" s="63" customFormat="1" x14ac:dyDescent="0.25">
      <c r="A1103" s="73"/>
      <c r="B1103" s="73"/>
      <c r="C1103" s="74"/>
      <c r="D1103" s="74"/>
    </row>
    <row r="1104" spans="1:4" s="63" customFormat="1" x14ac:dyDescent="0.25">
      <c r="A1104" s="73"/>
      <c r="B1104" s="73"/>
      <c r="C1104" s="74"/>
      <c r="D1104" s="74"/>
    </row>
    <row r="1105" spans="1:4" s="63" customFormat="1" x14ac:dyDescent="0.25">
      <c r="A1105" s="73"/>
      <c r="B1105" s="73"/>
      <c r="C1105" s="74"/>
      <c r="D1105" s="74"/>
    </row>
    <row r="1106" spans="1:4" s="63" customFormat="1" x14ac:dyDescent="0.25">
      <c r="A1106" s="73"/>
      <c r="B1106" s="73"/>
      <c r="C1106" s="74"/>
      <c r="D1106" s="74"/>
    </row>
    <row r="1107" spans="1:4" s="63" customFormat="1" x14ac:dyDescent="0.25">
      <c r="A1107" s="73"/>
      <c r="B1107" s="73"/>
      <c r="C1107" s="74"/>
      <c r="D1107" s="74"/>
    </row>
    <row r="1108" spans="1:4" s="63" customFormat="1" x14ac:dyDescent="0.25">
      <c r="A1108" s="73"/>
      <c r="B1108" s="73"/>
      <c r="C1108" s="74"/>
      <c r="D1108" s="74"/>
    </row>
    <row r="1109" spans="1:4" s="63" customFormat="1" x14ac:dyDescent="0.25">
      <c r="A1109" s="73"/>
      <c r="B1109" s="73"/>
      <c r="C1109" s="74"/>
      <c r="D1109" s="74"/>
    </row>
    <row r="1110" spans="1:4" s="63" customFormat="1" x14ac:dyDescent="0.25">
      <c r="A1110" s="73"/>
      <c r="B1110" s="73"/>
      <c r="C1110" s="74"/>
      <c r="D1110" s="74"/>
    </row>
    <row r="1111" spans="1:4" s="63" customFormat="1" x14ac:dyDescent="0.25">
      <c r="A1111" s="73"/>
      <c r="B1111" s="73"/>
      <c r="C1111" s="74"/>
      <c r="D1111" s="74"/>
    </row>
    <row r="1112" spans="1:4" s="63" customFormat="1" x14ac:dyDescent="0.25">
      <c r="A1112" s="73"/>
      <c r="B1112" s="73"/>
      <c r="C1112" s="74"/>
      <c r="D1112" s="74"/>
    </row>
    <row r="1113" spans="1:4" s="63" customFormat="1" x14ac:dyDescent="0.25">
      <c r="A1113" s="73"/>
      <c r="B1113" s="73"/>
      <c r="C1113" s="74"/>
      <c r="D1113" s="74"/>
    </row>
    <row r="1114" spans="1:4" s="63" customFormat="1" x14ac:dyDescent="0.25">
      <c r="A1114" s="73"/>
      <c r="B1114" s="73"/>
      <c r="C1114" s="74"/>
      <c r="D1114" s="74"/>
    </row>
    <row r="1115" spans="1:4" s="63" customFormat="1" x14ac:dyDescent="0.25">
      <c r="A1115" s="73"/>
      <c r="B1115" s="73"/>
      <c r="C1115" s="74"/>
      <c r="D1115" s="74"/>
    </row>
    <row r="1116" spans="1:4" s="63" customFormat="1" x14ac:dyDescent="0.25">
      <c r="A1116" s="73"/>
      <c r="B1116" s="73"/>
      <c r="C1116" s="74"/>
      <c r="D1116" s="74"/>
    </row>
    <row r="1117" spans="1:4" s="63" customFormat="1" x14ac:dyDescent="0.25">
      <c r="A1117" s="73"/>
      <c r="B1117" s="73"/>
      <c r="C1117" s="74"/>
      <c r="D1117" s="74"/>
    </row>
    <row r="1118" spans="1:4" s="63" customFormat="1" x14ac:dyDescent="0.25">
      <c r="A1118" s="73"/>
      <c r="B1118" s="73"/>
      <c r="C1118" s="74"/>
      <c r="D1118" s="74"/>
    </row>
    <row r="1119" spans="1:4" s="63" customFormat="1" x14ac:dyDescent="0.25">
      <c r="A1119" s="73"/>
      <c r="B1119" s="73"/>
      <c r="C1119" s="74"/>
      <c r="D1119" s="74"/>
    </row>
    <row r="1120" spans="1:4" s="63" customFormat="1" x14ac:dyDescent="0.25">
      <c r="A1120" s="73"/>
      <c r="B1120" s="73"/>
      <c r="C1120" s="74"/>
      <c r="D1120" s="74"/>
    </row>
    <row r="1121" spans="1:4" s="63" customFormat="1" x14ac:dyDescent="0.25">
      <c r="A1121" s="73"/>
      <c r="B1121" s="73"/>
      <c r="C1121" s="74"/>
      <c r="D1121" s="74"/>
    </row>
    <row r="1122" spans="1:4" s="63" customFormat="1" x14ac:dyDescent="0.25">
      <c r="A1122" s="73"/>
      <c r="B1122" s="73"/>
      <c r="C1122" s="74"/>
      <c r="D1122" s="74"/>
    </row>
    <row r="1123" spans="1:4" s="63" customFormat="1" x14ac:dyDescent="0.25">
      <c r="A1123" s="73"/>
      <c r="B1123" s="73"/>
      <c r="C1123" s="74"/>
      <c r="D1123" s="74"/>
    </row>
    <row r="1124" spans="1:4" s="63" customFormat="1" x14ac:dyDescent="0.25">
      <c r="A1124" s="73"/>
      <c r="B1124" s="73"/>
      <c r="C1124" s="74"/>
      <c r="D1124" s="74"/>
    </row>
    <row r="1125" spans="1:4" s="63" customFormat="1" x14ac:dyDescent="0.25">
      <c r="A1125" s="73"/>
      <c r="B1125" s="73"/>
      <c r="C1125" s="74"/>
      <c r="D1125" s="74"/>
    </row>
    <row r="1126" spans="1:4" s="63" customFormat="1" x14ac:dyDescent="0.25">
      <c r="A1126" s="73"/>
      <c r="B1126" s="73"/>
      <c r="C1126" s="74"/>
      <c r="D1126" s="74"/>
    </row>
    <row r="1127" spans="1:4" s="63" customFormat="1" x14ac:dyDescent="0.25">
      <c r="A1127" s="73"/>
      <c r="B1127" s="73"/>
      <c r="C1127" s="74"/>
      <c r="D1127" s="74"/>
    </row>
    <row r="1128" spans="1:4" s="63" customFormat="1" x14ac:dyDescent="0.25">
      <c r="A1128" s="73"/>
      <c r="B1128" s="73"/>
      <c r="C1128" s="74"/>
      <c r="D1128" s="74"/>
    </row>
    <row r="1129" spans="1:4" s="63" customFormat="1" x14ac:dyDescent="0.25">
      <c r="A1129" s="73"/>
      <c r="B1129" s="73"/>
      <c r="C1129" s="74"/>
      <c r="D1129" s="74"/>
    </row>
    <row r="1130" spans="1:4" s="63" customFormat="1" x14ac:dyDescent="0.25">
      <c r="A1130" s="73"/>
      <c r="B1130" s="73"/>
      <c r="C1130" s="74"/>
      <c r="D1130" s="74"/>
    </row>
    <row r="1131" spans="1:4" s="63" customFormat="1" x14ac:dyDescent="0.25">
      <c r="A1131" s="73"/>
      <c r="B1131" s="73"/>
      <c r="C1131" s="74"/>
      <c r="D1131" s="74"/>
    </row>
    <row r="1132" spans="1:4" s="63" customFormat="1" x14ac:dyDescent="0.25">
      <c r="A1132" s="73"/>
      <c r="B1132" s="73"/>
      <c r="C1132" s="74"/>
      <c r="D1132" s="74"/>
    </row>
    <row r="1133" spans="1:4" s="63" customFormat="1" x14ac:dyDescent="0.25">
      <c r="A1133" s="73"/>
      <c r="B1133" s="73"/>
      <c r="C1133" s="74"/>
      <c r="D1133" s="74"/>
    </row>
    <row r="1134" spans="1:4" s="63" customFormat="1" x14ac:dyDescent="0.25">
      <c r="A1134" s="73"/>
      <c r="B1134" s="73"/>
      <c r="C1134" s="74"/>
      <c r="D1134" s="74"/>
    </row>
    <row r="1135" spans="1:4" s="63" customFormat="1" x14ac:dyDescent="0.25">
      <c r="A1135" s="73"/>
      <c r="B1135" s="73"/>
      <c r="C1135" s="74"/>
      <c r="D1135" s="74"/>
    </row>
    <row r="1136" spans="1:4" s="63" customFormat="1" x14ac:dyDescent="0.25">
      <c r="A1136" s="73"/>
      <c r="B1136" s="73"/>
      <c r="C1136" s="74"/>
      <c r="D1136" s="74"/>
    </row>
    <row r="1137" spans="1:4" s="63" customFormat="1" x14ac:dyDescent="0.25">
      <c r="A1137" s="73"/>
      <c r="B1137" s="73"/>
      <c r="C1137" s="74"/>
      <c r="D1137" s="74"/>
    </row>
    <row r="1138" spans="1:4" s="63" customFormat="1" x14ac:dyDescent="0.25">
      <c r="A1138" s="73"/>
      <c r="B1138" s="73"/>
      <c r="C1138" s="74"/>
      <c r="D1138" s="74"/>
    </row>
    <row r="1139" spans="1:4" s="63" customFormat="1" x14ac:dyDescent="0.25">
      <c r="A1139" s="73"/>
      <c r="B1139" s="73"/>
      <c r="C1139" s="74"/>
      <c r="D1139" s="74"/>
    </row>
    <row r="1140" spans="1:4" s="63" customFormat="1" x14ac:dyDescent="0.25">
      <c r="A1140" s="73"/>
      <c r="B1140" s="73"/>
      <c r="C1140" s="74"/>
      <c r="D1140" s="74"/>
    </row>
    <row r="1141" spans="1:4" s="63" customFormat="1" x14ac:dyDescent="0.25">
      <c r="A1141" s="73"/>
      <c r="B1141" s="73"/>
      <c r="C1141" s="74"/>
      <c r="D1141" s="74"/>
    </row>
    <row r="1142" spans="1:4" s="63" customFormat="1" x14ac:dyDescent="0.25">
      <c r="A1142" s="73"/>
      <c r="B1142" s="73"/>
      <c r="C1142" s="74"/>
      <c r="D1142" s="74"/>
    </row>
    <row r="1143" spans="1:4" s="63" customFormat="1" x14ac:dyDescent="0.25">
      <c r="A1143" s="73"/>
      <c r="B1143" s="73"/>
      <c r="C1143" s="74"/>
      <c r="D1143" s="74"/>
    </row>
    <row r="1144" spans="1:4" s="63" customFormat="1" x14ac:dyDescent="0.25">
      <c r="A1144" s="73"/>
      <c r="B1144" s="73"/>
      <c r="C1144" s="74"/>
      <c r="D1144" s="74"/>
    </row>
    <row r="1145" spans="1:4" s="63" customFormat="1" x14ac:dyDescent="0.25">
      <c r="A1145" s="73"/>
      <c r="B1145" s="73"/>
      <c r="C1145" s="74"/>
      <c r="D1145" s="74"/>
    </row>
    <row r="1146" spans="1:4" s="63" customFormat="1" x14ac:dyDescent="0.25">
      <c r="A1146" s="73"/>
      <c r="B1146" s="73"/>
      <c r="C1146" s="74"/>
      <c r="D1146" s="74"/>
    </row>
    <row r="1147" spans="1:4" s="63" customFormat="1" x14ac:dyDescent="0.25">
      <c r="A1147" s="73"/>
      <c r="B1147" s="73"/>
      <c r="C1147" s="74"/>
      <c r="D1147" s="74"/>
    </row>
    <row r="1148" spans="1:4" s="63" customFormat="1" x14ac:dyDescent="0.25">
      <c r="A1148" s="73"/>
      <c r="B1148" s="73"/>
      <c r="C1148" s="74"/>
      <c r="D1148" s="74"/>
    </row>
    <row r="1149" spans="1:4" s="63" customFormat="1" x14ac:dyDescent="0.25">
      <c r="A1149" s="73"/>
      <c r="B1149" s="73"/>
      <c r="C1149" s="74"/>
      <c r="D1149" s="74"/>
    </row>
    <row r="1150" spans="1:4" s="63" customFormat="1" x14ac:dyDescent="0.25">
      <c r="A1150" s="73"/>
      <c r="B1150" s="73"/>
      <c r="C1150" s="74"/>
      <c r="D1150" s="74"/>
    </row>
    <row r="1151" spans="1:4" s="63" customFormat="1" x14ac:dyDescent="0.25">
      <c r="A1151" s="73"/>
      <c r="B1151" s="73"/>
      <c r="C1151" s="74"/>
      <c r="D1151" s="74"/>
    </row>
    <row r="1152" spans="1:4" s="63" customFormat="1" x14ac:dyDescent="0.25">
      <c r="A1152" s="73"/>
      <c r="B1152" s="73"/>
      <c r="C1152" s="74"/>
      <c r="D1152" s="74"/>
    </row>
    <row r="1153" spans="1:4" s="63" customFormat="1" x14ac:dyDescent="0.25">
      <c r="A1153" s="73"/>
      <c r="B1153" s="73"/>
      <c r="C1153" s="74"/>
      <c r="D1153" s="74"/>
    </row>
    <row r="1154" spans="1:4" s="63" customFormat="1" x14ac:dyDescent="0.25">
      <c r="A1154" s="73"/>
      <c r="B1154" s="73"/>
      <c r="C1154" s="74"/>
      <c r="D1154" s="74"/>
    </row>
    <row r="1155" spans="1:4" s="63" customFormat="1" x14ac:dyDescent="0.25">
      <c r="A1155" s="73"/>
      <c r="B1155" s="73"/>
      <c r="C1155" s="74"/>
      <c r="D1155" s="74"/>
    </row>
    <row r="1156" spans="1:4" s="63" customFormat="1" x14ac:dyDescent="0.25">
      <c r="A1156" s="73"/>
      <c r="B1156" s="73"/>
      <c r="C1156" s="74"/>
      <c r="D1156" s="74"/>
    </row>
    <row r="1157" spans="1:4" s="63" customFormat="1" x14ac:dyDescent="0.25">
      <c r="A1157" s="73"/>
      <c r="B1157" s="73"/>
      <c r="C1157" s="74"/>
      <c r="D1157" s="74"/>
    </row>
    <row r="1158" spans="1:4" s="63" customFormat="1" x14ac:dyDescent="0.25">
      <c r="A1158" s="73"/>
      <c r="B1158" s="73"/>
      <c r="C1158" s="74"/>
      <c r="D1158" s="74"/>
    </row>
    <row r="1159" spans="1:4" s="63" customFormat="1" x14ac:dyDescent="0.25">
      <c r="A1159" s="73"/>
      <c r="B1159" s="73"/>
      <c r="C1159" s="74"/>
      <c r="D1159" s="74"/>
    </row>
    <row r="1160" spans="1:4" s="63" customFormat="1" x14ac:dyDescent="0.25">
      <c r="A1160" s="73"/>
      <c r="B1160" s="73"/>
      <c r="C1160" s="74"/>
      <c r="D1160" s="74"/>
    </row>
    <row r="1161" spans="1:4" s="63" customFormat="1" x14ac:dyDescent="0.25">
      <c r="A1161" s="73"/>
      <c r="B1161" s="73"/>
      <c r="C1161" s="74"/>
      <c r="D1161" s="74"/>
    </row>
    <row r="1162" spans="1:4" s="63" customFormat="1" x14ac:dyDescent="0.25">
      <c r="A1162" s="73"/>
      <c r="B1162" s="73"/>
      <c r="C1162" s="74"/>
      <c r="D1162" s="74"/>
    </row>
    <row r="1163" spans="1:4" s="63" customFormat="1" x14ac:dyDescent="0.25">
      <c r="A1163" s="73"/>
      <c r="B1163" s="73"/>
      <c r="C1163" s="74"/>
      <c r="D1163" s="74"/>
    </row>
    <row r="1164" spans="1:4" s="63" customFormat="1" x14ac:dyDescent="0.25">
      <c r="A1164" s="73"/>
      <c r="B1164" s="73"/>
      <c r="C1164" s="74"/>
      <c r="D1164" s="74"/>
    </row>
    <row r="1165" spans="1:4" s="63" customFormat="1" x14ac:dyDescent="0.25">
      <c r="A1165" s="73"/>
      <c r="B1165" s="73"/>
      <c r="C1165" s="74"/>
      <c r="D1165" s="74"/>
    </row>
    <row r="1166" spans="1:4" s="63" customFormat="1" x14ac:dyDescent="0.25">
      <c r="A1166" s="73"/>
      <c r="B1166" s="73"/>
      <c r="C1166" s="74"/>
      <c r="D1166" s="74"/>
    </row>
    <row r="1167" spans="1:4" s="63" customFormat="1" x14ac:dyDescent="0.25">
      <c r="A1167" s="73"/>
      <c r="B1167" s="73"/>
      <c r="C1167" s="74"/>
      <c r="D1167" s="74"/>
    </row>
    <row r="1168" spans="1:4" s="63" customFormat="1" x14ac:dyDescent="0.25">
      <c r="A1168" s="73"/>
      <c r="B1168" s="73"/>
      <c r="C1168" s="74"/>
      <c r="D1168" s="74"/>
    </row>
    <row r="1169" spans="1:4" s="63" customFormat="1" x14ac:dyDescent="0.25">
      <c r="A1169" s="73"/>
      <c r="B1169" s="73"/>
      <c r="C1169" s="74"/>
      <c r="D1169" s="74"/>
    </row>
    <row r="1170" spans="1:4" s="63" customFormat="1" x14ac:dyDescent="0.25">
      <c r="A1170" s="73"/>
      <c r="B1170" s="73"/>
      <c r="C1170" s="74"/>
      <c r="D1170" s="74"/>
    </row>
    <row r="1171" spans="1:4" s="63" customFormat="1" x14ac:dyDescent="0.25">
      <c r="A1171" s="73"/>
      <c r="B1171" s="73"/>
      <c r="C1171" s="74"/>
      <c r="D1171" s="74"/>
    </row>
    <row r="1172" spans="1:4" s="63" customFormat="1" x14ac:dyDescent="0.25">
      <c r="A1172" s="73"/>
      <c r="B1172" s="73"/>
      <c r="C1172" s="74"/>
      <c r="D1172" s="74"/>
    </row>
    <row r="1173" spans="1:4" s="63" customFormat="1" x14ac:dyDescent="0.25">
      <c r="A1173" s="73"/>
      <c r="B1173" s="73"/>
      <c r="C1173" s="74"/>
      <c r="D1173" s="74"/>
    </row>
    <row r="1174" spans="1:4" s="63" customFormat="1" x14ac:dyDescent="0.25">
      <c r="A1174" s="73"/>
      <c r="B1174" s="73"/>
      <c r="C1174" s="74"/>
      <c r="D1174" s="74"/>
    </row>
    <row r="1175" spans="1:4" s="63" customFormat="1" x14ac:dyDescent="0.25">
      <c r="A1175" s="73"/>
      <c r="B1175" s="73"/>
      <c r="C1175" s="74"/>
      <c r="D1175" s="74"/>
    </row>
    <row r="1176" spans="1:4" s="63" customFormat="1" x14ac:dyDescent="0.25">
      <c r="A1176" s="73"/>
      <c r="B1176" s="73"/>
      <c r="C1176" s="74"/>
      <c r="D1176" s="74"/>
    </row>
    <row r="1177" spans="1:4" s="63" customFormat="1" x14ac:dyDescent="0.25">
      <c r="A1177" s="73"/>
      <c r="B1177" s="73"/>
      <c r="C1177" s="74"/>
      <c r="D1177" s="74"/>
    </row>
    <row r="1178" spans="1:4" s="63" customFormat="1" x14ac:dyDescent="0.25">
      <c r="A1178" s="73"/>
      <c r="B1178" s="73"/>
      <c r="C1178" s="74"/>
      <c r="D1178" s="74"/>
    </row>
    <row r="1179" spans="1:4" s="63" customFormat="1" x14ac:dyDescent="0.25">
      <c r="A1179" s="73"/>
      <c r="B1179" s="73"/>
      <c r="C1179" s="74"/>
      <c r="D1179" s="74"/>
    </row>
    <row r="1180" spans="1:4" s="63" customFormat="1" x14ac:dyDescent="0.25">
      <c r="A1180" s="73"/>
      <c r="B1180" s="73"/>
      <c r="C1180" s="74"/>
      <c r="D1180" s="74"/>
    </row>
    <row r="1181" spans="1:4" s="63" customFormat="1" x14ac:dyDescent="0.25">
      <c r="A1181" s="73"/>
      <c r="B1181" s="73"/>
      <c r="C1181" s="74"/>
      <c r="D1181" s="74"/>
    </row>
    <row r="1182" spans="1:4" s="63" customFormat="1" x14ac:dyDescent="0.25">
      <c r="A1182" s="73"/>
      <c r="B1182" s="73"/>
      <c r="C1182" s="74"/>
      <c r="D1182" s="74"/>
    </row>
    <row r="1183" spans="1:4" s="63" customFormat="1" x14ac:dyDescent="0.25">
      <c r="A1183" s="73"/>
      <c r="B1183" s="73"/>
      <c r="C1183" s="74"/>
      <c r="D1183" s="74"/>
    </row>
    <row r="1184" spans="1:4" s="63" customFormat="1" x14ac:dyDescent="0.25">
      <c r="A1184" s="73"/>
      <c r="B1184" s="73"/>
      <c r="C1184" s="74"/>
      <c r="D1184" s="74"/>
    </row>
    <row r="1185" spans="1:4" s="63" customFormat="1" x14ac:dyDescent="0.25">
      <c r="A1185" s="73"/>
      <c r="B1185" s="73"/>
      <c r="C1185" s="74"/>
      <c r="D1185" s="74"/>
    </row>
    <row r="1186" spans="1:4" s="63" customFormat="1" x14ac:dyDescent="0.25">
      <c r="A1186" s="73"/>
      <c r="B1186" s="73"/>
      <c r="C1186" s="74"/>
      <c r="D1186" s="74"/>
    </row>
    <row r="1187" spans="1:4" s="63" customFormat="1" x14ac:dyDescent="0.25">
      <c r="A1187" s="73"/>
      <c r="B1187" s="73"/>
      <c r="C1187" s="74"/>
      <c r="D1187" s="74"/>
    </row>
    <row r="1188" spans="1:4" s="63" customFormat="1" x14ac:dyDescent="0.25">
      <c r="A1188" s="73"/>
      <c r="B1188" s="73"/>
      <c r="C1188" s="74"/>
      <c r="D1188" s="74"/>
    </row>
    <row r="1189" spans="1:4" s="63" customFormat="1" x14ac:dyDescent="0.25">
      <c r="A1189" s="73"/>
      <c r="B1189" s="73"/>
      <c r="C1189" s="74"/>
      <c r="D1189" s="74"/>
    </row>
    <row r="1190" spans="1:4" s="63" customFormat="1" x14ac:dyDescent="0.25">
      <c r="A1190" s="73"/>
      <c r="B1190" s="73"/>
      <c r="C1190" s="74"/>
      <c r="D1190" s="74"/>
    </row>
    <row r="1191" spans="1:4" s="63" customFormat="1" x14ac:dyDescent="0.25">
      <c r="A1191" s="73"/>
      <c r="B1191" s="73"/>
      <c r="C1191" s="74"/>
      <c r="D1191" s="74"/>
    </row>
    <row r="1192" spans="1:4" s="63" customFormat="1" x14ac:dyDescent="0.25">
      <c r="A1192" s="73"/>
      <c r="B1192" s="73"/>
      <c r="C1192" s="74"/>
      <c r="D1192" s="74"/>
    </row>
    <row r="1193" spans="1:4" s="63" customFormat="1" x14ac:dyDescent="0.25">
      <c r="A1193" s="73"/>
      <c r="B1193" s="73"/>
      <c r="C1193" s="74"/>
      <c r="D1193" s="74"/>
    </row>
    <row r="1194" spans="1:4" s="63" customFormat="1" x14ac:dyDescent="0.25">
      <c r="A1194" s="73"/>
      <c r="B1194" s="73"/>
      <c r="C1194" s="74"/>
      <c r="D1194" s="74"/>
    </row>
    <row r="1195" spans="1:4" s="63" customFormat="1" x14ac:dyDescent="0.25">
      <c r="A1195" s="73"/>
      <c r="B1195" s="73"/>
      <c r="C1195" s="74"/>
      <c r="D1195" s="74"/>
    </row>
    <row r="1196" spans="1:4" s="63" customFormat="1" x14ac:dyDescent="0.25">
      <c r="A1196" s="73"/>
      <c r="B1196" s="73"/>
      <c r="C1196" s="74"/>
      <c r="D1196" s="74"/>
    </row>
    <row r="1197" spans="1:4" s="63" customFormat="1" x14ac:dyDescent="0.25">
      <c r="A1197" s="73"/>
      <c r="B1197" s="73"/>
      <c r="C1197" s="74"/>
      <c r="D1197" s="74"/>
    </row>
    <row r="1198" spans="1:4" s="63" customFormat="1" x14ac:dyDescent="0.25">
      <c r="A1198" s="73"/>
      <c r="B1198" s="73"/>
      <c r="C1198" s="74"/>
      <c r="D1198" s="74"/>
    </row>
    <row r="1199" spans="1:4" s="63" customFormat="1" x14ac:dyDescent="0.25">
      <c r="A1199" s="73"/>
      <c r="B1199" s="73"/>
      <c r="C1199" s="74"/>
      <c r="D1199" s="74"/>
    </row>
    <row r="1200" spans="1:4" s="63" customFormat="1" x14ac:dyDescent="0.25">
      <c r="A1200" s="73"/>
      <c r="B1200" s="73"/>
      <c r="C1200" s="74"/>
      <c r="D1200" s="74"/>
    </row>
    <row r="1201" spans="1:4" s="63" customFormat="1" x14ac:dyDescent="0.25">
      <c r="A1201" s="73"/>
      <c r="B1201" s="73"/>
      <c r="C1201" s="74"/>
      <c r="D1201" s="74"/>
    </row>
    <row r="1202" spans="1:4" s="63" customFormat="1" x14ac:dyDescent="0.25">
      <c r="A1202" s="73"/>
      <c r="B1202" s="73"/>
      <c r="C1202" s="74"/>
      <c r="D1202" s="74"/>
    </row>
    <row r="1203" spans="1:4" s="63" customFormat="1" x14ac:dyDescent="0.25">
      <c r="A1203" s="73"/>
      <c r="B1203" s="73"/>
      <c r="C1203" s="74"/>
      <c r="D1203" s="74"/>
    </row>
    <row r="1204" spans="1:4" s="63" customFormat="1" x14ac:dyDescent="0.25">
      <c r="A1204" s="73"/>
      <c r="B1204" s="73"/>
      <c r="C1204" s="74"/>
      <c r="D1204" s="74"/>
    </row>
    <row r="1205" spans="1:4" s="63" customFormat="1" x14ac:dyDescent="0.25">
      <c r="A1205" s="73"/>
      <c r="B1205" s="73"/>
      <c r="C1205" s="74"/>
      <c r="D1205" s="74"/>
    </row>
    <row r="1206" spans="1:4" s="63" customFormat="1" x14ac:dyDescent="0.25">
      <c r="A1206" s="73"/>
      <c r="B1206" s="73"/>
      <c r="C1206" s="74"/>
      <c r="D1206" s="74"/>
    </row>
    <row r="1207" spans="1:4" s="63" customFormat="1" x14ac:dyDescent="0.25">
      <c r="A1207" s="73"/>
      <c r="B1207" s="73"/>
      <c r="C1207" s="74"/>
      <c r="D1207" s="74"/>
    </row>
    <row r="1208" spans="1:4" s="63" customFormat="1" x14ac:dyDescent="0.25">
      <c r="A1208" s="73"/>
      <c r="B1208" s="73"/>
      <c r="C1208" s="74"/>
      <c r="D1208" s="74"/>
    </row>
    <row r="1209" spans="1:4" s="63" customFormat="1" x14ac:dyDescent="0.25">
      <c r="A1209" s="73"/>
      <c r="B1209" s="73"/>
      <c r="C1209" s="74"/>
      <c r="D1209" s="74"/>
    </row>
    <row r="1210" spans="1:4" s="63" customFormat="1" x14ac:dyDescent="0.25">
      <c r="A1210" s="73"/>
      <c r="B1210" s="73"/>
      <c r="C1210" s="74"/>
      <c r="D1210" s="74"/>
    </row>
    <row r="1211" spans="1:4" s="63" customFormat="1" x14ac:dyDescent="0.25">
      <c r="A1211" s="73"/>
      <c r="B1211" s="73"/>
      <c r="C1211" s="74"/>
      <c r="D1211" s="74"/>
    </row>
    <row r="1212" spans="1:4" s="63" customFormat="1" x14ac:dyDescent="0.25">
      <c r="A1212" s="73"/>
      <c r="B1212" s="73"/>
      <c r="C1212" s="74"/>
      <c r="D1212" s="74"/>
    </row>
    <row r="1213" spans="1:4" s="63" customFormat="1" x14ac:dyDescent="0.25">
      <c r="A1213" s="73"/>
      <c r="B1213" s="73"/>
      <c r="C1213" s="74"/>
      <c r="D1213" s="74"/>
    </row>
    <row r="1214" spans="1:4" s="63" customFormat="1" x14ac:dyDescent="0.25">
      <c r="A1214" s="73"/>
      <c r="B1214" s="73"/>
      <c r="C1214" s="74"/>
      <c r="D1214" s="74"/>
    </row>
    <row r="1215" spans="1:4" s="63" customFormat="1" x14ac:dyDescent="0.25">
      <c r="A1215" s="73"/>
      <c r="B1215" s="73"/>
      <c r="C1215" s="74"/>
      <c r="D1215" s="74"/>
    </row>
    <row r="1216" spans="1:4" s="63" customFormat="1" x14ac:dyDescent="0.25">
      <c r="A1216" s="73"/>
      <c r="B1216" s="73"/>
      <c r="C1216" s="74"/>
      <c r="D1216" s="74"/>
    </row>
    <row r="1217" spans="1:4" s="63" customFormat="1" x14ac:dyDescent="0.25">
      <c r="A1217" s="73"/>
      <c r="B1217" s="73"/>
      <c r="C1217" s="74"/>
      <c r="D1217" s="74"/>
    </row>
    <row r="1218" spans="1:4" s="63" customFormat="1" x14ac:dyDescent="0.25">
      <c r="A1218" s="73"/>
      <c r="B1218" s="73"/>
      <c r="C1218" s="74"/>
      <c r="D1218" s="74"/>
    </row>
    <row r="1219" spans="1:4" s="63" customFormat="1" x14ac:dyDescent="0.25">
      <c r="A1219" s="73"/>
      <c r="B1219" s="73"/>
      <c r="C1219" s="74"/>
      <c r="D1219" s="74"/>
    </row>
    <row r="1220" spans="1:4" s="63" customFormat="1" x14ac:dyDescent="0.25">
      <c r="A1220" s="73"/>
      <c r="B1220" s="73"/>
      <c r="C1220" s="74"/>
      <c r="D1220" s="74"/>
    </row>
    <row r="1221" spans="1:4" s="63" customFormat="1" x14ac:dyDescent="0.25">
      <c r="A1221" s="73"/>
      <c r="B1221" s="73"/>
      <c r="C1221" s="74"/>
      <c r="D1221" s="74"/>
    </row>
    <row r="1222" spans="1:4" s="63" customFormat="1" x14ac:dyDescent="0.25">
      <c r="A1222" s="73"/>
      <c r="B1222" s="73"/>
      <c r="C1222" s="74"/>
      <c r="D1222" s="74"/>
    </row>
    <row r="1223" spans="1:4" s="63" customFormat="1" x14ac:dyDescent="0.25">
      <c r="A1223" s="73"/>
      <c r="B1223" s="73"/>
      <c r="C1223" s="74"/>
      <c r="D1223" s="74"/>
    </row>
    <row r="1224" spans="1:4" s="63" customFormat="1" x14ac:dyDescent="0.25">
      <c r="A1224" s="73"/>
      <c r="B1224" s="73"/>
      <c r="C1224" s="74"/>
      <c r="D1224" s="74"/>
    </row>
    <row r="1225" spans="1:4" s="63" customFormat="1" x14ac:dyDescent="0.25">
      <c r="A1225" s="73"/>
      <c r="B1225" s="73"/>
      <c r="C1225" s="74"/>
      <c r="D1225" s="74"/>
    </row>
    <row r="1226" spans="1:4" s="63" customFormat="1" x14ac:dyDescent="0.25">
      <c r="A1226" s="73"/>
      <c r="B1226" s="73"/>
      <c r="C1226" s="74"/>
      <c r="D1226" s="74"/>
    </row>
    <row r="1227" spans="1:4" s="63" customFormat="1" x14ac:dyDescent="0.25">
      <c r="A1227" s="73"/>
      <c r="B1227" s="73"/>
      <c r="C1227" s="74"/>
      <c r="D1227" s="74"/>
    </row>
    <row r="1228" spans="1:4" s="63" customFormat="1" x14ac:dyDescent="0.25">
      <c r="A1228" s="73"/>
      <c r="B1228" s="73"/>
      <c r="C1228" s="74"/>
      <c r="D1228" s="74"/>
    </row>
    <row r="1229" spans="1:4" s="63" customFormat="1" x14ac:dyDescent="0.25">
      <c r="A1229" s="73"/>
      <c r="B1229" s="73"/>
      <c r="C1229" s="74"/>
      <c r="D1229" s="74"/>
    </row>
    <row r="1230" spans="1:4" s="63" customFormat="1" x14ac:dyDescent="0.25">
      <c r="A1230" s="73"/>
      <c r="B1230" s="73"/>
      <c r="C1230" s="74"/>
      <c r="D1230" s="74"/>
    </row>
    <row r="1231" spans="1:4" s="63" customFormat="1" x14ac:dyDescent="0.25">
      <c r="A1231" s="73"/>
      <c r="B1231" s="73"/>
      <c r="C1231" s="74"/>
      <c r="D1231" s="74"/>
    </row>
    <row r="1232" spans="1:4" s="63" customFormat="1" x14ac:dyDescent="0.25">
      <c r="A1232" s="73"/>
      <c r="B1232" s="73"/>
      <c r="C1232" s="74"/>
      <c r="D1232" s="74"/>
    </row>
    <row r="1233" spans="1:4" s="63" customFormat="1" x14ac:dyDescent="0.25">
      <c r="A1233" s="73"/>
      <c r="B1233" s="73"/>
      <c r="C1233" s="74"/>
      <c r="D1233" s="74"/>
    </row>
    <row r="1234" spans="1:4" s="63" customFormat="1" x14ac:dyDescent="0.25">
      <c r="A1234" s="73"/>
      <c r="B1234" s="73"/>
      <c r="C1234" s="74"/>
      <c r="D1234" s="74"/>
    </row>
    <row r="1235" spans="1:4" s="63" customFormat="1" x14ac:dyDescent="0.25">
      <c r="A1235" s="73"/>
      <c r="B1235" s="73"/>
      <c r="C1235" s="74"/>
      <c r="D1235" s="74"/>
    </row>
    <row r="1236" spans="1:4" s="63" customFormat="1" x14ac:dyDescent="0.25">
      <c r="A1236" s="73"/>
      <c r="B1236" s="73"/>
      <c r="C1236" s="74"/>
      <c r="D1236" s="74"/>
    </row>
    <row r="1237" spans="1:4" s="63" customFormat="1" x14ac:dyDescent="0.25">
      <c r="A1237" s="73"/>
      <c r="B1237" s="73"/>
      <c r="C1237" s="74"/>
      <c r="D1237" s="74"/>
    </row>
    <row r="1238" spans="1:4" s="63" customFormat="1" x14ac:dyDescent="0.25">
      <c r="A1238" s="73"/>
      <c r="B1238" s="73"/>
      <c r="C1238" s="74"/>
      <c r="D1238" s="74"/>
    </row>
    <row r="1239" spans="1:4" s="63" customFormat="1" x14ac:dyDescent="0.25">
      <c r="A1239" s="73"/>
      <c r="B1239" s="73"/>
      <c r="C1239" s="74"/>
      <c r="D1239" s="74"/>
    </row>
    <row r="1240" spans="1:4" s="63" customFormat="1" x14ac:dyDescent="0.25">
      <c r="A1240" s="73"/>
      <c r="B1240" s="73"/>
      <c r="C1240" s="74"/>
      <c r="D1240" s="74"/>
    </row>
    <row r="1241" spans="1:4" s="63" customFormat="1" x14ac:dyDescent="0.25">
      <c r="A1241" s="73"/>
      <c r="B1241" s="73"/>
      <c r="C1241" s="74"/>
      <c r="D1241" s="74"/>
    </row>
    <row r="1242" spans="1:4" s="63" customFormat="1" x14ac:dyDescent="0.25">
      <c r="A1242" s="73"/>
      <c r="B1242" s="73"/>
      <c r="C1242" s="74"/>
      <c r="D1242" s="74"/>
    </row>
    <row r="1243" spans="1:4" s="63" customFormat="1" x14ac:dyDescent="0.25">
      <c r="A1243" s="73"/>
      <c r="B1243" s="73"/>
      <c r="C1243" s="74"/>
      <c r="D1243" s="74"/>
    </row>
    <row r="1244" spans="1:4" s="63" customFormat="1" x14ac:dyDescent="0.25">
      <c r="A1244" s="73"/>
      <c r="B1244" s="73"/>
      <c r="C1244" s="74"/>
      <c r="D1244" s="74"/>
    </row>
    <row r="1245" spans="1:4" s="63" customFormat="1" x14ac:dyDescent="0.25">
      <c r="A1245" s="73"/>
      <c r="B1245" s="73"/>
      <c r="C1245" s="74"/>
      <c r="D1245" s="74"/>
    </row>
    <row r="1246" spans="1:4" s="63" customFormat="1" x14ac:dyDescent="0.25">
      <c r="A1246" s="73"/>
      <c r="B1246" s="73"/>
      <c r="C1246" s="74"/>
      <c r="D1246" s="74"/>
    </row>
    <row r="1247" spans="1:4" s="63" customFormat="1" x14ac:dyDescent="0.25">
      <c r="A1247" s="73"/>
      <c r="B1247" s="73"/>
      <c r="C1247" s="74"/>
      <c r="D1247" s="74"/>
    </row>
    <row r="1248" spans="1:4" s="63" customFormat="1" x14ac:dyDescent="0.25">
      <c r="A1248" s="73"/>
      <c r="B1248" s="73"/>
      <c r="C1248" s="74"/>
      <c r="D1248" s="74"/>
    </row>
    <row r="1249" spans="1:4" s="63" customFormat="1" x14ac:dyDescent="0.25">
      <c r="A1249" s="73"/>
      <c r="B1249" s="73"/>
      <c r="C1249" s="74"/>
      <c r="D1249" s="74"/>
    </row>
    <row r="1250" spans="1:4" s="63" customFormat="1" x14ac:dyDescent="0.25">
      <c r="A1250" s="73"/>
      <c r="B1250" s="73"/>
      <c r="C1250" s="74"/>
      <c r="D1250" s="74"/>
    </row>
    <row r="1251" spans="1:4" s="63" customFormat="1" x14ac:dyDescent="0.25">
      <c r="A1251" s="73"/>
      <c r="B1251" s="73"/>
      <c r="C1251" s="74"/>
      <c r="D1251" s="74"/>
    </row>
    <row r="1252" spans="1:4" s="63" customFormat="1" x14ac:dyDescent="0.25">
      <c r="A1252" s="73"/>
      <c r="B1252" s="73"/>
      <c r="C1252" s="74"/>
      <c r="D1252" s="74"/>
    </row>
    <row r="1253" spans="1:4" s="63" customFormat="1" x14ac:dyDescent="0.25">
      <c r="A1253" s="73"/>
      <c r="B1253" s="73"/>
      <c r="C1253" s="74"/>
      <c r="D1253" s="74"/>
    </row>
    <row r="1254" spans="1:4" s="63" customFormat="1" x14ac:dyDescent="0.25">
      <c r="A1254" s="73"/>
      <c r="B1254" s="73"/>
      <c r="C1254" s="74"/>
      <c r="D1254" s="74"/>
    </row>
    <row r="1255" spans="1:4" s="63" customFormat="1" x14ac:dyDescent="0.25">
      <c r="A1255" s="73"/>
      <c r="B1255" s="73"/>
      <c r="C1255" s="74"/>
      <c r="D1255" s="74"/>
    </row>
    <row r="1256" spans="1:4" s="63" customFormat="1" x14ac:dyDescent="0.25">
      <c r="A1256" s="73"/>
      <c r="B1256" s="73"/>
      <c r="C1256" s="74"/>
      <c r="D1256" s="74"/>
    </row>
    <row r="1257" spans="1:4" s="63" customFormat="1" x14ac:dyDescent="0.25">
      <c r="A1257" s="73"/>
      <c r="B1257" s="73"/>
      <c r="C1257" s="74"/>
      <c r="D1257" s="74"/>
    </row>
    <row r="1258" spans="1:4" s="63" customFormat="1" x14ac:dyDescent="0.25">
      <c r="A1258" s="73"/>
      <c r="B1258" s="73"/>
      <c r="C1258" s="74"/>
      <c r="D1258" s="74"/>
    </row>
    <row r="1259" spans="1:4" s="63" customFormat="1" x14ac:dyDescent="0.25">
      <c r="A1259" s="73"/>
      <c r="B1259" s="73"/>
      <c r="C1259" s="74"/>
      <c r="D1259" s="74"/>
    </row>
    <row r="1260" spans="1:4" s="63" customFormat="1" x14ac:dyDescent="0.25">
      <c r="A1260" s="73"/>
      <c r="B1260" s="73"/>
      <c r="C1260" s="74"/>
      <c r="D1260" s="74"/>
    </row>
    <row r="1261" spans="1:4" s="63" customFormat="1" x14ac:dyDescent="0.25">
      <c r="A1261" s="73"/>
      <c r="B1261" s="73"/>
      <c r="C1261" s="74"/>
      <c r="D1261" s="74"/>
    </row>
    <row r="1262" spans="1:4" s="63" customFormat="1" x14ac:dyDescent="0.25">
      <c r="A1262" s="73"/>
      <c r="B1262" s="73"/>
      <c r="C1262" s="74"/>
      <c r="D1262" s="74"/>
    </row>
    <row r="1263" spans="1:4" s="63" customFormat="1" x14ac:dyDescent="0.25">
      <c r="A1263" s="73"/>
      <c r="B1263" s="73"/>
      <c r="C1263" s="74"/>
      <c r="D1263" s="74"/>
    </row>
    <row r="1264" spans="1:4" s="63" customFormat="1" x14ac:dyDescent="0.25">
      <c r="A1264" s="73"/>
      <c r="B1264" s="73"/>
      <c r="C1264" s="74"/>
      <c r="D1264" s="74"/>
    </row>
    <row r="1265" spans="1:4" s="63" customFormat="1" x14ac:dyDescent="0.25">
      <c r="A1265" s="73"/>
      <c r="B1265" s="73"/>
      <c r="C1265" s="74"/>
      <c r="D1265" s="74"/>
    </row>
    <row r="1266" spans="1:4" s="63" customFormat="1" x14ac:dyDescent="0.25">
      <c r="A1266" s="73"/>
      <c r="B1266" s="73"/>
      <c r="C1266" s="74"/>
      <c r="D1266" s="74"/>
    </row>
    <row r="1267" spans="1:4" s="63" customFormat="1" x14ac:dyDescent="0.25">
      <c r="A1267" s="73"/>
      <c r="B1267" s="73"/>
      <c r="C1267" s="74"/>
      <c r="D1267" s="74"/>
    </row>
    <row r="1268" spans="1:4" s="63" customFormat="1" x14ac:dyDescent="0.25">
      <c r="A1268" s="73"/>
      <c r="B1268" s="73"/>
      <c r="C1268" s="74"/>
      <c r="D1268" s="74"/>
    </row>
    <row r="1269" spans="1:4" s="63" customFormat="1" x14ac:dyDescent="0.25">
      <c r="A1269" s="73"/>
      <c r="B1269" s="73"/>
      <c r="C1269" s="74"/>
      <c r="D1269" s="74"/>
    </row>
    <row r="1270" spans="1:4" s="63" customFormat="1" x14ac:dyDescent="0.25">
      <c r="A1270" s="73"/>
      <c r="B1270" s="73"/>
      <c r="C1270" s="74"/>
      <c r="D1270" s="74"/>
    </row>
    <row r="1271" spans="1:4" s="63" customFormat="1" x14ac:dyDescent="0.25">
      <c r="A1271" s="73"/>
      <c r="B1271" s="73"/>
      <c r="C1271" s="74"/>
      <c r="D1271" s="74"/>
    </row>
    <row r="1272" spans="1:4" s="63" customFormat="1" x14ac:dyDescent="0.25">
      <c r="A1272" s="73"/>
      <c r="B1272" s="73"/>
      <c r="C1272" s="74"/>
      <c r="D1272" s="74"/>
    </row>
    <row r="1273" spans="1:4" s="63" customFormat="1" x14ac:dyDescent="0.25">
      <c r="A1273" s="73"/>
      <c r="B1273" s="73"/>
      <c r="C1273" s="74"/>
      <c r="D1273" s="74"/>
    </row>
    <row r="1274" spans="1:4" s="63" customFormat="1" x14ac:dyDescent="0.25">
      <c r="A1274" s="73"/>
      <c r="B1274" s="73"/>
      <c r="C1274" s="74"/>
      <c r="D1274" s="74"/>
    </row>
    <row r="1275" spans="1:4" s="63" customFormat="1" x14ac:dyDescent="0.25">
      <c r="A1275" s="73"/>
      <c r="B1275" s="73"/>
      <c r="C1275" s="74"/>
      <c r="D1275" s="74"/>
    </row>
    <row r="1276" spans="1:4" s="63" customFormat="1" x14ac:dyDescent="0.25">
      <c r="A1276" s="73"/>
      <c r="B1276" s="73"/>
      <c r="C1276" s="74"/>
      <c r="D1276" s="74"/>
    </row>
    <row r="1277" spans="1:4" s="63" customFormat="1" x14ac:dyDescent="0.25">
      <c r="A1277" s="73"/>
      <c r="B1277" s="73"/>
      <c r="C1277" s="74"/>
      <c r="D1277" s="74"/>
    </row>
    <row r="1278" spans="1:4" s="63" customFormat="1" x14ac:dyDescent="0.25">
      <c r="A1278" s="73"/>
      <c r="B1278" s="73"/>
      <c r="C1278" s="74"/>
      <c r="D1278" s="74"/>
    </row>
    <row r="1279" spans="1:4" s="63" customFormat="1" x14ac:dyDescent="0.25">
      <c r="A1279" s="73"/>
      <c r="B1279" s="73"/>
      <c r="C1279" s="74"/>
      <c r="D1279" s="74"/>
    </row>
    <row r="1280" spans="1:4" s="63" customFormat="1" x14ac:dyDescent="0.25">
      <c r="A1280" s="73"/>
      <c r="B1280" s="73"/>
      <c r="C1280" s="74"/>
      <c r="D1280" s="74"/>
    </row>
    <row r="1281" spans="1:4" s="63" customFormat="1" x14ac:dyDescent="0.25">
      <c r="A1281" s="73"/>
      <c r="B1281" s="73"/>
      <c r="C1281" s="74"/>
      <c r="D1281" s="74"/>
    </row>
    <row r="1282" spans="1:4" s="63" customFormat="1" x14ac:dyDescent="0.25">
      <c r="A1282" s="73"/>
      <c r="B1282" s="73"/>
      <c r="C1282" s="74"/>
      <c r="D1282" s="74"/>
    </row>
    <row r="1283" spans="1:4" s="63" customFormat="1" x14ac:dyDescent="0.25">
      <c r="A1283" s="73"/>
      <c r="B1283" s="73"/>
      <c r="C1283" s="74"/>
      <c r="D1283" s="74"/>
    </row>
    <row r="1284" spans="1:4" s="63" customFormat="1" x14ac:dyDescent="0.25">
      <c r="A1284" s="73"/>
      <c r="B1284" s="73"/>
      <c r="C1284" s="74"/>
      <c r="D1284" s="74"/>
    </row>
    <row r="1285" spans="1:4" s="63" customFormat="1" x14ac:dyDescent="0.25">
      <c r="A1285" s="73"/>
      <c r="B1285" s="73"/>
      <c r="C1285" s="74"/>
      <c r="D1285" s="74"/>
    </row>
    <row r="1286" spans="1:4" s="63" customFormat="1" x14ac:dyDescent="0.25">
      <c r="A1286" s="73"/>
      <c r="B1286" s="73"/>
      <c r="C1286" s="74"/>
      <c r="D1286" s="74"/>
    </row>
    <row r="1287" spans="1:4" s="63" customFormat="1" x14ac:dyDescent="0.25">
      <c r="A1287" s="73"/>
      <c r="B1287" s="73"/>
      <c r="C1287" s="74"/>
      <c r="D1287" s="74"/>
    </row>
    <row r="1288" spans="1:4" s="63" customFormat="1" x14ac:dyDescent="0.25">
      <c r="A1288" s="73"/>
      <c r="B1288" s="73"/>
      <c r="C1288" s="74"/>
      <c r="D1288" s="74"/>
    </row>
    <row r="1289" spans="1:4" s="63" customFormat="1" x14ac:dyDescent="0.25">
      <c r="A1289" s="73"/>
      <c r="B1289" s="73"/>
      <c r="C1289" s="74"/>
      <c r="D1289" s="74"/>
    </row>
    <row r="1290" spans="1:4" s="63" customFormat="1" x14ac:dyDescent="0.25">
      <c r="A1290" s="73"/>
      <c r="B1290" s="73"/>
      <c r="C1290" s="74"/>
      <c r="D1290" s="74"/>
    </row>
    <row r="1291" spans="1:4" s="63" customFormat="1" x14ac:dyDescent="0.25">
      <c r="A1291" s="73"/>
      <c r="B1291" s="73"/>
      <c r="C1291" s="74"/>
      <c r="D1291" s="74"/>
    </row>
    <row r="1292" spans="1:4" s="63" customFormat="1" x14ac:dyDescent="0.25">
      <c r="A1292" s="73"/>
      <c r="B1292" s="73"/>
      <c r="C1292" s="74"/>
      <c r="D1292" s="74"/>
    </row>
    <row r="1293" spans="1:4" s="63" customFormat="1" x14ac:dyDescent="0.25">
      <c r="A1293" s="73"/>
      <c r="B1293" s="73"/>
      <c r="C1293" s="74"/>
      <c r="D1293" s="74"/>
    </row>
    <row r="1294" spans="1:4" s="63" customFormat="1" x14ac:dyDescent="0.25">
      <c r="A1294" s="73"/>
      <c r="B1294" s="73"/>
      <c r="C1294" s="74"/>
      <c r="D1294" s="74"/>
    </row>
    <row r="1295" spans="1:4" s="63" customFormat="1" x14ac:dyDescent="0.25">
      <c r="A1295" s="73"/>
      <c r="B1295" s="73"/>
      <c r="C1295" s="74"/>
      <c r="D1295" s="74"/>
    </row>
    <row r="1296" spans="1:4" s="63" customFormat="1" x14ac:dyDescent="0.25">
      <c r="A1296" s="73"/>
      <c r="B1296" s="73"/>
      <c r="C1296" s="74"/>
      <c r="D1296" s="74"/>
    </row>
    <row r="1297" spans="1:4" s="63" customFormat="1" x14ac:dyDescent="0.25">
      <c r="A1297" s="73"/>
      <c r="B1297" s="73"/>
      <c r="C1297" s="74"/>
      <c r="D1297" s="74"/>
    </row>
    <row r="1298" spans="1:4" s="63" customFormat="1" x14ac:dyDescent="0.25">
      <c r="A1298" s="73"/>
      <c r="B1298" s="73"/>
      <c r="C1298" s="74"/>
      <c r="D1298" s="74"/>
    </row>
    <row r="1299" spans="1:4" s="63" customFormat="1" x14ac:dyDescent="0.25">
      <c r="A1299" s="73"/>
      <c r="B1299" s="73"/>
      <c r="C1299" s="74"/>
      <c r="D1299" s="74"/>
    </row>
    <row r="1300" spans="1:4" s="63" customFormat="1" x14ac:dyDescent="0.25">
      <c r="A1300" s="73"/>
      <c r="B1300" s="73"/>
      <c r="C1300" s="74"/>
      <c r="D1300" s="74"/>
    </row>
    <row r="1301" spans="1:4" s="63" customFormat="1" x14ac:dyDescent="0.25">
      <c r="A1301" s="73"/>
      <c r="B1301" s="73"/>
      <c r="C1301" s="74"/>
      <c r="D1301" s="74"/>
    </row>
    <row r="1302" spans="1:4" s="63" customFormat="1" x14ac:dyDescent="0.25">
      <c r="A1302" s="73"/>
      <c r="B1302" s="73"/>
      <c r="C1302" s="74"/>
      <c r="D1302" s="74"/>
    </row>
    <row r="1303" spans="1:4" s="63" customFormat="1" x14ac:dyDescent="0.25">
      <c r="A1303" s="73"/>
      <c r="B1303" s="73"/>
      <c r="C1303" s="74"/>
      <c r="D1303" s="74"/>
    </row>
    <row r="1304" spans="1:4" s="63" customFormat="1" x14ac:dyDescent="0.25">
      <c r="A1304" s="73"/>
      <c r="B1304" s="73"/>
      <c r="C1304" s="74"/>
      <c r="D1304" s="74"/>
    </row>
    <row r="1305" spans="1:4" s="63" customFormat="1" x14ac:dyDescent="0.25">
      <c r="A1305" s="73"/>
      <c r="B1305" s="73"/>
      <c r="C1305" s="74"/>
      <c r="D1305" s="74"/>
    </row>
    <row r="1306" spans="1:4" s="63" customFormat="1" x14ac:dyDescent="0.25">
      <c r="A1306" s="73"/>
      <c r="B1306" s="73"/>
      <c r="C1306" s="74"/>
      <c r="D1306" s="74"/>
    </row>
    <row r="1307" spans="1:4" s="63" customFormat="1" x14ac:dyDescent="0.25">
      <c r="A1307" s="73"/>
      <c r="B1307" s="73"/>
      <c r="C1307" s="74"/>
      <c r="D1307" s="74"/>
    </row>
    <row r="1308" spans="1:4" s="63" customFormat="1" x14ac:dyDescent="0.25">
      <c r="A1308" s="73"/>
      <c r="B1308" s="73"/>
      <c r="C1308" s="74"/>
      <c r="D1308" s="74"/>
    </row>
    <row r="1309" spans="1:4" s="63" customFormat="1" x14ac:dyDescent="0.25">
      <c r="A1309" s="73"/>
      <c r="B1309" s="73"/>
      <c r="C1309" s="74"/>
      <c r="D1309" s="74"/>
    </row>
    <row r="1310" spans="1:4" s="63" customFormat="1" x14ac:dyDescent="0.25">
      <c r="A1310" s="73"/>
      <c r="B1310" s="73"/>
      <c r="C1310" s="74"/>
      <c r="D1310" s="74"/>
    </row>
    <row r="1311" spans="1:4" s="63" customFormat="1" x14ac:dyDescent="0.25">
      <c r="A1311" s="73"/>
      <c r="B1311" s="73"/>
      <c r="C1311" s="74"/>
      <c r="D1311" s="74"/>
    </row>
    <row r="1312" spans="1:4" s="63" customFormat="1" x14ac:dyDescent="0.25">
      <c r="A1312" s="73"/>
      <c r="B1312" s="73"/>
      <c r="C1312" s="74"/>
      <c r="D1312" s="74"/>
    </row>
    <row r="1313" spans="1:4" s="63" customFormat="1" x14ac:dyDescent="0.25">
      <c r="A1313" s="73"/>
      <c r="B1313" s="73"/>
      <c r="C1313" s="74"/>
      <c r="D1313" s="74"/>
    </row>
    <row r="1314" spans="1:4" s="63" customFormat="1" x14ac:dyDescent="0.25">
      <c r="A1314" s="73"/>
      <c r="B1314" s="73"/>
      <c r="C1314" s="74"/>
      <c r="D1314" s="74"/>
    </row>
    <row r="1315" spans="1:4" s="63" customFormat="1" x14ac:dyDescent="0.25">
      <c r="A1315" s="73"/>
      <c r="B1315" s="73"/>
      <c r="C1315" s="74"/>
      <c r="D1315" s="74"/>
    </row>
    <row r="1316" spans="1:4" s="63" customFormat="1" x14ac:dyDescent="0.25">
      <c r="A1316" s="73"/>
      <c r="B1316" s="73"/>
      <c r="C1316" s="74"/>
      <c r="D1316" s="74"/>
    </row>
    <row r="1317" spans="1:4" s="63" customFormat="1" x14ac:dyDescent="0.25">
      <c r="A1317" s="73"/>
      <c r="B1317" s="73"/>
      <c r="C1317" s="74"/>
      <c r="D1317" s="74"/>
    </row>
    <row r="1318" spans="1:4" s="63" customFormat="1" x14ac:dyDescent="0.25">
      <c r="A1318" s="73"/>
      <c r="B1318" s="73"/>
      <c r="C1318" s="74"/>
      <c r="D1318" s="74"/>
    </row>
    <row r="1319" spans="1:4" s="63" customFormat="1" x14ac:dyDescent="0.25">
      <c r="A1319" s="73"/>
      <c r="B1319" s="73"/>
      <c r="C1319" s="74"/>
      <c r="D1319" s="74"/>
    </row>
    <row r="1320" spans="1:4" s="63" customFormat="1" x14ac:dyDescent="0.25">
      <c r="A1320" s="73"/>
      <c r="B1320" s="73"/>
      <c r="C1320" s="74"/>
      <c r="D1320" s="74"/>
    </row>
    <row r="1321" spans="1:4" s="63" customFormat="1" x14ac:dyDescent="0.25">
      <c r="A1321" s="73"/>
      <c r="B1321" s="73"/>
      <c r="C1321" s="74"/>
      <c r="D1321" s="74"/>
    </row>
    <row r="1322" spans="1:4" s="63" customFormat="1" x14ac:dyDescent="0.25">
      <c r="A1322" s="73"/>
      <c r="B1322" s="73"/>
      <c r="C1322" s="74"/>
      <c r="D1322" s="74"/>
    </row>
    <row r="1323" spans="1:4" s="63" customFormat="1" x14ac:dyDescent="0.25">
      <c r="A1323" s="73"/>
      <c r="B1323" s="73"/>
      <c r="C1323" s="74"/>
      <c r="D1323" s="74"/>
    </row>
    <row r="1324" spans="1:4" s="63" customFormat="1" x14ac:dyDescent="0.25">
      <c r="A1324" s="73"/>
      <c r="B1324" s="73"/>
      <c r="C1324" s="74"/>
      <c r="D1324" s="74"/>
    </row>
    <row r="1325" spans="1:4" s="63" customFormat="1" x14ac:dyDescent="0.25">
      <c r="A1325" s="73"/>
      <c r="B1325" s="73"/>
      <c r="C1325" s="74"/>
      <c r="D1325" s="74"/>
    </row>
    <row r="1326" spans="1:4" s="63" customFormat="1" x14ac:dyDescent="0.25">
      <c r="A1326" s="73"/>
      <c r="B1326" s="73"/>
      <c r="C1326" s="74"/>
      <c r="D1326" s="74"/>
    </row>
    <row r="1327" spans="1:4" s="63" customFormat="1" x14ac:dyDescent="0.25">
      <c r="A1327" s="73"/>
      <c r="B1327" s="73"/>
      <c r="C1327" s="74"/>
      <c r="D1327" s="74"/>
    </row>
    <row r="1328" spans="1:4" s="63" customFormat="1" x14ac:dyDescent="0.25">
      <c r="A1328" s="73"/>
      <c r="B1328" s="73"/>
      <c r="C1328" s="74"/>
      <c r="D1328" s="74"/>
    </row>
    <row r="1329" spans="1:4" s="63" customFormat="1" x14ac:dyDescent="0.25">
      <c r="A1329" s="73"/>
      <c r="B1329" s="73"/>
      <c r="C1329" s="74"/>
      <c r="D1329" s="74"/>
    </row>
    <row r="1330" spans="1:4" s="63" customFormat="1" x14ac:dyDescent="0.25">
      <c r="A1330" s="73"/>
      <c r="B1330" s="73"/>
      <c r="C1330" s="74"/>
      <c r="D1330" s="74"/>
    </row>
    <row r="1331" spans="1:4" s="63" customFormat="1" x14ac:dyDescent="0.25">
      <c r="A1331" s="73"/>
      <c r="B1331" s="73"/>
      <c r="C1331" s="74"/>
      <c r="D1331" s="74"/>
    </row>
    <row r="1332" spans="1:4" s="63" customFormat="1" x14ac:dyDescent="0.25">
      <c r="A1332" s="73"/>
      <c r="B1332" s="73"/>
      <c r="C1332" s="74"/>
      <c r="D1332" s="74"/>
    </row>
    <row r="1333" spans="1:4" s="63" customFormat="1" x14ac:dyDescent="0.25">
      <c r="A1333" s="73"/>
      <c r="B1333" s="73"/>
      <c r="C1333" s="74"/>
      <c r="D1333" s="74"/>
    </row>
    <row r="1334" spans="1:4" s="63" customFormat="1" x14ac:dyDescent="0.25">
      <c r="A1334" s="73"/>
      <c r="B1334" s="73"/>
      <c r="C1334" s="74"/>
      <c r="D1334" s="74"/>
    </row>
    <row r="1335" spans="1:4" s="63" customFormat="1" x14ac:dyDescent="0.25">
      <c r="A1335" s="73"/>
      <c r="B1335" s="73"/>
      <c r="C1335" s="74"/>
      <c r="D1335" s="74"/>
    </row>
    <row r="1336" spans="1:4" s="63" customFormat="1" x14ac:dyDescent="0.25">
      <c r="A1336" s="73"/>
      <c r="B1336" s="73"/>
      <c r="C1336" s="74"/>
      <c r="D1336" s="74"/>
    </row>
    <row r="1337" spans="1:4" s="63" customFormat="1" x14ac:dyDescent="0.25">
      <c r="A1337" s="73"/>
      <c r="B1337" s="73"/>
      <c r="C1337" s="74"/>
      <c r="D1337" s="74"/>
    </row>
    <row r="1338" spans="1:4" s="63" customFormat="1" x14ac:dyDescent="0.25">
      <c r="A1338" s="73"/>
      <c r="B1338" s="73"/>
      <c r="C1338" s="74"/>
      <c r="D1338" s="74"/>
    </row>
    <row r="1339" spans="1:4" s="63" customFormat="1" x14ac:dyDescent="0.25">
      <c r="A1339" s="73"/>
      <c r="B1339" s="73"/>
      <c r="C1339" s="74"/>
      <c r="D1339" s="74"/>
    </row>
    <row r="1340" spans="1:4" s="63" customFormat="1" x14ac:dyDescent="0.25">
      <c r="A1340" s="73"/>
      <c r="B1340" s="73"/>
      <c r="C1340" s="74"/>
      <c r="D1340" s="74"/>
    </row>
    <row r="1341" spans="1:4" s="63" customFormat="1" x14ac:dyDescent="0.25">
      <c r="A1341" s="73"/>
      <c r="B1341" s="73"/>
      <c r="C1341" s="74"/>
      <c r="D1341" s="74"/>
    </row>
    <row r="1342" spans="1:4" s="63" customFormat="1" x14ac:dyDescent="0.25">
      <c r="A1342" s="73"/>
      <c r="B1342" s="73"/>
      <c r="C1342" s="74"/>
      <c r="D1342" s="74"/>
    </row>
    <row r="1343" spans="1:4" s="63" customFormat="1" x14ac:dyDescent="0.25">
      <c r="A1343" s="73"/>
      <c r="B1343" s="73"/>
      <c r="C1343" s="74"/>
      <c r="D1343" s="74"/>
    </row>
    <row r="1344" spans="1:4" s="63" customFormat="1" x14ac:dyDescent="0.25">
      <c r="A1344" s="73"/>
      <c r="B1344" s="73"/>
      <c r="C1344" s="74"/>
      <c r="D1344" s="74"/>
    </row>
    <row r="1345" spans="1:4" s="63" customFormat="1" x14ac:dyDescent="0.25">
      <c r="A1345" s="73"/>
      <c r="B1345" s="73"/>
      <c r="C1345" s="74"/>
      <c r="D1345" s="74"/>
    </row>
    <row r="1346" spans="1:4" s="63" customFormat="1" x14ac:dyDescent="0.25">
      <c r="A1346" s="73"/>
      <c r="B1346" s="73"/>
      <c r="C1346" s="74"/>
      <c r="D1346" s="74"/>
    </row>
    <row r="1347" spans="1:4" s="63" customFormat="1" x14ac:dyDescent="0.25">
      <c r="A1347" s="73"/>
      <c r="B1347" s="73"/>
      <c r="C1347" s="74"/>
      <c r="D1347" s="74"/>
    </row>
    <row r="1348" spans="1:4" s="63" customFormat="1" x14ac:dyDescent="0.25">
      <c r="A1348" s="73"/>
      <c r="B1348" s="73"/>
      <c r="C1348" s="74"/>
      <c r="D1348" s="74"/>
    </row>
    <row r="1349" spans="1:4" s="63" customFormat="1" x14ac:dyDescent="0.25">
      <c r="A1349" s="73"/>
      <c r="B1349" s="73"/>
      <c r="C1349" s="74"/>
      <c r="D1349" s="74"/>
    </row>
    <row r="1350" spans="1:4" s="63" customFormat="1" x14ac:dyDescent="0.25">
      <c r="A1350" s="73"/>
      <c r="B1350" s="73"/>
      <c r="C1350" s="74"/>
      <c r="D1350" s="74"/>
    </row>
    <row r="1351" spans="1:4" s="63" customFormat="1" x14ac:dyDescent="0.25">
      <c r="A1351" s="73"/>
      <c r="B1351" s="73"/>
      <c r="C1351" s="74"/>
      <c r="D1351" s="74"/>
    </row>
    <row r="1352" spans="1:4" s="63" customFormat="1" x14ac:dyDescent="0.25">
      <c r="A1352" s="73"/>
      <c r="B1352" s="73"/>
      <c r="C1352" s="74"/>
      <c r="D1352" s="74"/>
    </row>
    <row r="1353" spans="1:4" s="63" customFormat="1" x14ac:dyDescent="0.25">
      <c r="A1353" s="73"/>
      <c r="B1353" s="73"/>
      <c r="C1353" s="74"/>
      <c r="D1353" s="74"/>
    </row>
    <row r="1354" spans="1:4" s="63" customFormat="1" x14ac:dyDescent="0.25">
      <c r="A1354" s="73"/>
      <c r="B1354" s="73"/>
      <c r="C1354" s="74"/>
      <c r="D1354" s="74"/>
    </row>
    <row r="1355" spans="1:4" s="63" customFormat="1" x14ac:dyDescent="0.25">
      <c r="A1355" s="73"/>
      <c r="B1355" s="73"/>
      <c r="C1355" s="74"/>
      <c r="D1355" s="74"/>
    </row>
    <row r="1356" spans="1:4" s="63" customFormat="1" x14ac:dyDescent="0.25">
      <c r="A1356" s="73"/>
      <c r="B1356" s="73"/>
      <c r="C1356" s="74"/>
      <c r="D1356" s="74"/>
    </row>
    <row r="1357" spans="1:4" s="63" customFormat="1" x14ac:dyDescent="0.25">
      <c r="A1357" s="73"/>
      <c r="B1357" s="73"/>
      <c r="C1357" s="74"/>
      <c r="D1357" s="74"/>
    </row>
    <row r="1358" spans="1:4" s="63" customFormat="1" x14ac:dyDescent="0.25">
      <c r="A1358" s="73"/>
      <c r="B1358" s="73"/>
      <c r="C1358" s="74"/>
      <c r="D1358" s="74"/>
    </row>
    <row r="1359" spans="1:4" s="63" customFormat="1" x14ac:dyDescent="0.25">
      <c r="A1359" s="73"/>
      <c r="B1359" s="73"/>
      <c r="C1359" s="74"/>
      <c r="D1359" s="74"/>
    </row>
    <row r="1360" spans="1:4" s="63" customFormat="1" x14ac:dyDescent="0.25">
      <c r="A1360" s="73"/>
      <c r="B1360" s="73"/>
      <c r="C1360" s="74"/>
      <c r="D1360" s="74"/>
    </row>
    <row r="1361" spans="1:4" s="63" customFormat="1" x14ac:dyDescent="0.25">
      <c r="A1361" s="73"/>
      <c r="B1361" s="73"/>
      <c r="C1361" s="74"/>
      <c r="D1361" s="74"/>
    </row>
    <row r="1362" spans="1:4" s="63" customFormat="1" x14ac:dyDescent="0.25">
      <c r="A1362" s="73"/>
      <c r="B1362" s="73"/>
      <c r="C1362" s="74"/>
      <c r="D1362" s="74"/>
    </row>
    <row r="1363" spans="1:4" s="63" customFormat="1" x14ac:dyDescent="0.25">
      <c r="A1363" s="73"/>
      <c r="B1363" s="73"/>
      <c r="C1363" s="74"/>
      <c r="D1363" s="74"/>
    </row>
    <row r="1364" spans="1:4" s="63" customFormat="1" x14ac:dyDescent="0.25">
      <c r="A1364" s="73"/>
      <c r="B1364" s="73"/>
      <c r="C1364" s="74"/>
      <c r="D1364" s="74"/>
    </row>
    <row r="1365" spans="1:4" s="63" customFormat="1" x14ac:dyDescent="0.25">
      <c r="A1365" s="73"/>
      <c r="B1365" s="73"/>
      <c r="C1365" s="74"/>
      <c r="D1365" s="74"/>
    </row>
    <row r="1366" spans="1:4" s="63" customFormat="1" x14ac:dyDescent="0.25">
      <c r="A1366" s="73"/>
      <c r="B1366" s="73"/>
      <c r="C1366" s="74"/>
      <c r="D1366" s="74"/>
    </row>
    <row r="1367" spans="1:4" s="63" customFormat="1" x14ac:dyDescent="0.25">
      <c r="A1367" s="73"/>
      <c r="B1367" s="73"/>
      <c r="C1367" s="74"/>
      <c r="D1367" s="74"/>
    </row>
    <row r="1368" spans="1:4" s="63" customFormat="1" x14ac:dyDescent="0.25">
      <c r="A1368" s="73"/>
      <c r="B1368" s="73"/>
      <c r="C1368" s="74"/>
      <c r="D1368" s="74"/>
    </row>
    <row r="1369" spans="1:4" s="63" customFormat="1" x14ac:dyDescent="0.25">
      <c r="A1369" s="73"/>
      <c r="B1369" s="73"/>
      <c r="C1369" s="74"/>
      <c r="D1369" s="74"/>
    </row>
    <row r="1370" spans="1:4" s="63" customFormat="1" x14ac:dyDescent="0.25">
      <c r="A1370" s="73"/>
      <c r="B1370" s="73"/>
      <c r="C1370" s="74"/>
      <c r="D1370" s="74"/>
    </row>
    <row r="1371" spans="1:4" s="63" customFormat="1" x14ac:dyDescent="0.25">
      <c r="A1371" s="73"/>
      <c r="B1371" s="73"/>
      <c r="C1371" s="74"/>
      <c r="D1371" s="74"/>
    </row>
    <row r="1372" spans="1:4" s="63" customFormat="1" x14ac:dyDescent="0.25">
      <c r="A1372" s="73"/>
      <c r="B1372" s="73"/>
      <c r="C1372" s="74"/>
      <c r="D1372" s="74"/>
    </row>
    <row r="1373" spans="1:4" s="63" customFormat="1" x14ac:dyDescent="0.25">
      <c r="A1373" s="73"/>
      <c r="B1373" s="73"/>
      <c r="C1373" s="74"/>
      <c r="D1373" s="74"/>
    </row>
    <row r="1374" spans="1:4" s="63" customFormat="1" x14ac:dyDescent="0.25">
      <c r="A1374" s="73"/>
      <c r="B1374" s="73"/>
      <c r="C1374" s="74"/>
      <c r="D1374" s="74"/>
    </row>
    <row r="1375" spans="1:4" s="63" customFormat="1" x14ac:dyDescent="0.25">
      <c r="A1375" s="73"/>
      <c r="B1375" s="73"/>
      <c r="C1375" s="74"/>
      <c r="D1375" s="74"/>
    </row>
    <row r="1376" spans="1:4" s="63" customFormat="1" x14ac:dyDescent="0.25">
      <c r="A1376" s="73"/>
      <c r="B1376" s="73"/>
      <c r="C1376" s="74"/>
      <c r="D1376" s="74"/>
    </row>
    <row r="1377" spans="1:4" s="63" customFormat="1" x14ac:dyDescent="0.25">
      <c r="A1377" s="73"/>
      <c r="B1377" s="73"/>
      <c r="C1377" s="74"/>
      <c r="D1377" s="74"/>
    </row>
    <row r="1378" spans="1:4" s="63" customFormat="1" x14ac:dyDescent="0.25">
      <c r="A1378" s="73"/>
      <c r="B1378" s="73"/>
      <c r="C1378" s="74"/>
      <c r="D1378" s="74"/>
    </row>
    <row r="1379" spans="1:4" s="63" customFormat="1" x14ac:dyDescent="0.25">
      <c r="A1379" s="73"/>
      <c r="B1379" s="73"/>
      <c r="C1379" s="74"/>
      <c r="D1379" s="74"/>
    </row>
    <row r="1380" spans="1:4" s="63" customFormat="1" x14ac:dyDescent="0.25">
      <c r="A1380" s="73"/>
      <c r="B1380" s="73"/>
      <c r="C1380" s="74"/>
      <c r="D1380" s="74"/>
    </row>
    <row r="1381" spans="1:4" s="63" customFormat="1" x14ac:dyDescent="0.25">
      <c r="A1381" s="73"/>
      <c r="B1381" s="73"/>
      <c r="C1381" s="74"/>
      <c r="D1381" s="74"/>
    </row>
    <row r="1382" spans="1:4" s="63" customFormat="1" x14ac:dyDescent="0.25">
      <c r="A1382" s="73"/>
      <c r="B1382" s="73"/>
      <c r="C1382" s="74"/>
      <c r="D1382" s="74"/>
    </row>
    <row r="1383" spans="1:4" s="63" customFormat="1" x14ac:dyDescent="0.25">
      <c r="A1383" s="73"/>
      <c r="B1383" s="73"/>
      <c r="C1383" s="74"/>
      <c r="D1383" s="74"/>
    </row>
    <row r="1384" spans="1:4" s="63" customFormat="1" x14ac:dyDescent="0.25">
      <c r="A1384" s="73"/>
      <c r="B1384" s="73"/>
      <c r="C1384" s="74"/>
      <c r="D1384" s="74"/>
    </row>
    <row r="1385" spans="1:4" s="63" customFormat="1" x14ac:dyDescent="0.25">
      <c r="A1385" s="73"/>
      <c r="B1385" s="73"/>
      <c r="C1385" s="74"/>
      <c r="D1385" s="74"/>
    </row>
    <row r="1386" spans="1:4" s="63" customFormat="1" x14ac:dyDescent="0.25">
      <c r="A1386" s="73"/>
      <c r="B1386" s="73"/>
      <c r="C1386" s="74"/>
      <c r="D1386" s="74"/>
    </row>
    <row r="1387" spans="1:4" s="63" customFormat="1" x14ac:dyDescent="0.25">
      <c r="A1387" s="73"/>
      <c r="B1387" s="73"/>
      <c r="C1387" s="74"/>
      <c r="D1387" s="74"/>
    </row>
    <row r="1388" spans="1:4" s="63" customFormat="1" x14ac:dyDescent="0.25">
      <c r="A1388" s="73"/>
      <c r="B1388" s="73"/>
      <c r="C1388" s="74"/>
      <c r="D1388" s="74"/>
    </row>
    <row r="1389" spans="1:4" s="63" customFormat="1" x14ac:dyDescent="0.25">
      <c r="A1389" s="73"/>
      <c r="B1389" s="73"/>
      <c r="C1389" s="74"/>
      <c r="D1389" s="74"/>
    </row>
    <row r="1390" spans="1:4" s="63" customFormat="1" x14ac:dyDescent="0.25">
      <c r="A1390" s="73"/>
      <c r="B1390" s="73"/>
      <c r="C1390" s="74"/>
      <c r="D1390" s="74"/>
    </row>
    <row r="1391" spans="1:4" s="63" customFormat="1" x14ac:dyDescent="0.25">
      <c r="A1391" s="73"/>
      <c r="B1391" s="73"/>
      <c r="C1391" s="74"/>
      <c r="D1391" s="74"/>
    </row>
    <row r="1392" spans="1:4" s="63" customFormat="1" x14ac:dyDescent="0.25">
      <c r="A1392" s="73"/>
      <c r="B1392" s="73"/>
      <c r="C1392" s="74"/>
      <c r="D1392" s="74"/>
    </row>
    <row r="1393" spans="1:4" s="63" customFormat="1" x14ac:dyDescent="0.25">
      <c r="A1393" s="73"/>
      <c r="B1393" s="73"/>
      <c r="C1393" s="74"/>
      <c r="D1393" s="74"/>
    </row>
    <row r="1394" spans="1:4" s="63" customFormat="1" x14ac:dyDescent="0.25">
      <c r="A1394" s="73"/>
      <c r="B1394" s="73"/>
      <c r="C1394" s="74"/>
      <c r="D1394" s="74"/>
    </row>
    <row r="1395" spans="1:4" s="63" customFormat="1" x14ac:dyDescent="0.25">
      <c r="A1395" s="73"/>
      <c r="B1395" s="73"/>
      <c r="C1395" s="74"/>
      <c r="D1395" s="74"/>
    </row>
    <row r="1396" spans="1:4" s="63" customFormat="1" x14ac:dyDescent="0.25">
      <c r="A1396" s="73"/>
      <c r="B1396" s="73"/>
      <c r="C1396" s="74"/>
      <c r="D1396" s="74"/>
    </row>
    <row r="1397" spans="1:4" s="63" customFormat="1" x14ac:dyDescent="0.25">
      <c r="A1397" s="73"/>
      <c r="B1397" s="73"/>
      <c r="C1397" s="74"/>
      <c r="D1397" s="74"/>
    </row>
    <row r="1398" spans="1:4" s="63" customFormat="1" x14ac:dyDescent="0.25">
      <c r="A1398" s="73"/>
      <c r="B1398" s="73"/>
      <c r="C1398" s="74"/>
      <c r="D1398" s="74"/>
    </row>
    <row r="1399" spans="1:4" s="63" customFormat="1" x14ac:dyDescent="0.25">
      <c r="A1399" s="73"/>
      <c r="B1399" s="73"/>
      <c r="C1399" s="74"/>
      <c r="D1399" s="74"/>
    </row>
    <row r="1400" spans="1:4" s="63" customFormat="1" x14ac:dyDescent="0.25">
      <c r="A1400" s="73"/>
      <c r="B1400" s="73"/>
      <c r="C1400" s="74"/>
      <c r="D1400" s="74"/>
    </row>
    <row r="1401" spans="1:4" s="63" customFormat="1" x14ac:dyDescent="0.25">
      <c r="A1401" s="73"/>
      <c r="B1401" s="73"/>
      <c r="C1401" s="74"/>
      <c r="D1401" s="74"/>
    </row>
    <row r="1402" spans="1:4" s="63" customFormat="1" x14ac:dyDescent="0.25">
      <c r="A1402" s="73"/>
      <c r="B1402" s="73"/>
      <c r="C1402" s="74"/>
      <c r="D1402" s="74"/>
    </row>
    <row r="1403" spans="1:4" s="63" customFormat="1" x14ac:dyDescent="0.25">
      <c r="A1403" s="73"/>
      <c r="B1403" s="73"/>
      <c r="C1403" s="74"/>
      <c r="D1403" s="74"/>
    </row>
    <row r="1404" spans="1:4" s="63" customFormat="1" x14ac:dyDescent="0.25">
      <c r="A1404" s="73"/>
      <c r="B1404" s="73"/>
      <c r="C1404" s="74"/>
      <c r="D1404" s="74"/>
    </row>
    <row r="1405" spans="1:4" s="63" customFormat="1" x14ac:dyDescent="0.25">
      <c r="A1405" s="73"/>
      <c r="B1405" s="73"/>
      <c r="C1405" s="74"/>
      <c r="D1405" s="74"/>
    </row>
    <row r="1406" spans="1:4" s="63" customFormat="1" x14ac:dyDescent="0.25">
      <c r="A1406" s="73"/>
      <c r="B1406" s="73"/>
      <c r="C1406" s="74"/>
      <c r="D1406" s="74"/>
    </row>
    <row r="1407" spans="1:4" s="63" customFormat="1" x14ac:dyDescent="0.25">
      <c r="A1407" s="73"/>
      <c r="B1407" s="73"/>
      <c r="C1407" s="74"/>
      <c r="D1407" s="74"/>
    </row>
    <row r="1408" spans="1:4" s="63" customFormat="1" x14ac:dyDescent="0.25">
      <c r="A1408" s="73"/>
      <c r="B1408" s="73"/>
      <c r="C1408" s="74"/>
      <c r="D1408" s="74"/>
    </row>
    <row r="1409" spans="1:4" s="63" customFormat="1" x14ac:dyDescent="0.25">
      <c r="A1409" s="73"/>
      <c r="B1409" s="73"/>
      <c r="C1409" s="74"/>
      <c r="D1409" s="74"/>
    </row>
    <row r="1410" spans="1:4" s="63" customFormat="1" x14ac:dyDescent="0.25">
      <c r="A1410" s="73"/>
      <c r="B1410" s="73"/>
      <c r="C1410" s="74"/>
      <c r="D1410" s="74"/>
    </row>
    <row r="1411" spans="1:4" s="63" customFormat="1" x14ac:dyDescent="0.25">
      <c r="A1411" s="73"/>
      <c r="B1411" s="73"/>
      <c r="C1411" s="74"/>
      <c r="D1411" s="74"/>
    </row>
    <row r="1412" spans="1:4" s="63" customFormat="1" x14ac:dyDescent="0.25">
      <c r="A1412" s="73"/>
      <c r="B1412" s="73"/>
      <c r="C1412" s="74"/>
      <c r="D1412" s="74"/>
    </row>
    <row r="1413" spans="1:4" s="63" customFormat="1" x14ac:dyDescent="0.25">
      <c r="A1413" s="73"/>
      <c r="B1413" s="73"/>
      <c r="C1413" s="74"/>
      <c r="D1413" s="74"/>
    </row>
    <row r="1414" spans="1:4" s="63" customFormat="1" x14ac:dyDescent="0.25">
      <c r="A1414" s="73"/>
      <c r="B1414" s="73"/>
      <c r="C1414" s="74"/>
      <c r="D1414" s="74"/>
    </row>
    <row r="1415" spans="1:4" s="63" customFormat="1" x14ac:dyDescent="0.25">
      <c r="A1415" s="73"/>
      <c r="B1415" s="73"/>
      <c r="C1415" s="74"/>
      <c r="D1415" s="74"/>
    </row>
    <row r="1416" spans="1:4" s="63" customFormat="1" x14ac:dyDescent="0.25">
      <c r="A1416" s="73"/>
      <c r="B1416" s="73"/>
      <c r="C1416" s="74"/>
      <c r="D1416" s="74"/>
    </row>
    <row r="1417" spans="1:4" s="63" customFormat="1" x14ac:dyDescent="0.25">
      <c r="A1417" s="73"/>
      <c r="B1417" s="73"/>
      <c r="C1417" s="74"/>
      <c r="D1417" s="74"/>
    </row>
    <row r="1418" spans="1:4" s="63" customFormat="1" x14ac:dyDescent="0.25">
      <c r="A1418" s="73"/>
      <c r="B1418" s="73"/>
      <c r="C1418" s="74"/>
      <c r="D1418" s="74"/>
    </row>
    <row r="1419" spans="1:4" s="63" customFormat="1" x14ac:dyDescent="0.25">
      <c r="A1419" s="73"/>
      <c r="B1419" s="73"/>
      <c r="C1419" s="74"/>
      <c r="D1419" s="74"/>
    </row>
    <row r="1420" spans="1:4" s="63" customFormat="1" x14ac:dyDescent="0.25">
      <c r="A1420" s="73"/>
      <c r="B1420" s="73"/>
      <c r="C1420" s="74"/>
      <c r="D1420" s="74"/>
    </row>
    <row r="1421" spans="1:4" s="63" customFormat="1" x14ac:dyDescent="0.25">
      <c r="A1421" s="73"/>
      <c r="B1421" s="73"/>
      <c r="C1421" s="74"/>
      <c r="D1421" s="74"/>
    </row>
    <row r="1422" spans="1:4" s="63" customFormat="1" x14ac:dyDescent="0.25">
      <c r="A1422" s="73"/>
      <c r="B1422" s="73"/>
      <c r="C1422" s="74"/>
      <c r="D1422" s="74"/>
    </row>
    <row r="1423" spans="1:4" s="63" customFormat="1" x14ac:dyDescent="0.25">
      <c r="A1423" s="73"/>
      <c r="B1423" s="73"/>
      <c r="C1423" s="74"/>
      <c r="D1423" s="74"/>
    </row>
    <row r="1424" spans="1:4" s="63" customFormat="1" x14ac:dyDescent="0.25">
      <c r="A1424" s="73"/>
      <c r="B1424" s="73"/>
      <c r="C1424" s="74"/>
      <c r="D1424" s="74"/>
    </row>
    <row r="1425" spans="1:4" s="63" customFormat="1" x14ac:dyDescent="0.25">
      <c r="A1425" s="73"/>
      <c r="B1425" s="73"/>
      <c r="C1425" s="74"/>
      <c r="D1425" s="74"/>
    </row>
    <row r="1426" spans="1:4" s="63" customFormat="1" x14ac:dyDescent="0.25">
      <c r="A1426" s="73"/>
      <c r="B1426" s="73"/>
      <c r="C1426" s="74"/>
      <c r="D1426" s="74"/>
    </row>
    <row r="1427" spans="1:4" s="63" customFormat="1" x14ac:dyDescent="0.25">
      <c r="A1427" s="73"/>
      <c r="B1427" s="73"/>
      <c r="C1427" s="74"/>
      <c r="D1427" s="74"/>
    </row>
    <row r="1428" spans="1:4" s="63" customFormat="1" x14ac:dyDescent="0.25">
      <c r="A1428" s="73"/>
      <c r="B1428" s="73"/>
      <c r="C1428" s="74"/>
      <c r="D1428" s="74"/>
    </row>
    <row r="1429" spans="1:4" s="63" customFormat="1" x14ac:dyDescent="0.25">
      <c r="A1429" s="73"/>
      <c r="B1429" s="73"/>
      <c r="C1429" s="74"/>
      <c r="D1429" s="74"/>
    </row>
    <row r="1430" spans="1:4" s="63" customFormat="1" x14ac:dyDescent="0.25">
      <c r="A1430" s="73"/>
      <c r="B1430" s="73"/>
      <c r="C1430" s="74"/>
      <c r="D1430" s="74"/>
    </row>
    <row r="1431" spans="1:4" s="63" customFormat="1" x14ac:dyDescent="0.25">
      <c r="A1431" s="73"/>
      <c r="B1431" s="73"/>
      <c r="C1431" s="74"/>
      <c r="D1431" s="74"/>
    </row>
    <row r="1432" spans="1:4" s="63" customFormat="1" x14ac:dyDescent="0.25">
      <c r="A1432" s="73"/>
      <c r="B1432" s="73"/>
      <c r="C1432" s="74"/>
      <c r="D1432" s="74"/>
    </row>
    <row r="1433" spans="1:4" s="63" customFormat="1" x14ac:dyDescent="0.25">
      <c r="A1433" s="73"/>
      <c r="B1433" s="73"/>
      <c r="C1433" s="74"/>
      <c r="D1433" s="74"/>
    </row>
    <row r="1434" spans="1:4" s="63" customFormat="1" x14ac:dyDescent="0.25">
      <c r="A1434" s="73"/>
      <c r="B1434" s="73"/>
      <c r="C1434" s="74"/>
      <c r="D1434" s="74"/>
    </row>
    <row r="1435" spans="1:4" s="63" customFormat="1" x14ac:dyDescent="0.25">
      <c r="A1435" s="73"/>
      <c r="B1435" s="73"/>
      <c r="C1435" s="74"/>
      <c r="D1435" s="74"/>
    </row>
    <row r="1436" spans="1:4" s="63" customFormat="1" x14ac:dyDescent="0.25">
      <c r="A1436" s="73"/>
      <c r="B1436" s="73"/>
      <c r="C1436" s="74"/>
      <c r="D1436" s="74"/>
    </row>
    <row r="1437" spans="1:4" s="63" customFormat="1" x14ac:dyDescent="0.25">
      <c r="A1437" s="73"/>
      <c r="B1437" s="73"/>
      <c r="C1437" s="74"/>
      <c r="D1437" s="74"/>
    </row>
    <row r="1438" spans="1:4" s="63" customFormat="1" x14ac:dyDescent="0.25">
      <c r="A1438" s="73"/>
      <c r="B1438" s="73"/>
      <c r="C1438" s="74"/>
      <c r="D1438" s="74"/>
    </row>
    <row r="1439" spans="1:4" s="63" customFormat="1" x14ac:dyDescent="0.25">
      <c r="A1439" s="73"/>
      <c r="B1439" s="73"/>
      <c r="C1439" s="74"/>
      <c r="D1439" s="74"/>
    </row>
    <row r="1440" spans="1:4" s="63" customFormat="1" x14ac:dyDescent="0.25">
      <c r="A1440" s="73"/>
      <c r="B1440" s="73"/>
      <c r="C1440" s="74"/>
      <c r="D1440" s="74"/>
    </row>
    <row r="1441" spans="1:4" s="63" customFormat="1" x14ac:dyDescent="0.25">
      <c r="A1441" s="73"/>
      <c r="B1441" s="73"/>
      <c r="C1441" s="74"/>
      <c r="D1441" s="74"/>
    </row>
    <row r="1442" spans="1:4" s="63" customFormat="1" x14ac:dyDescent="0.25">
      <c r="A1442" s="73"/>
      <c r="B1442" s="73"/>
      <c r="C1442" s="74"/>
      <c r="D1442" s="74"/>
    </row>
    <row r="1443" spans="1:4" s="63" customFormat="1" x14ac:dyDescent="0.25">
      <c r="A1443" s="73"/>
      <c r="B1443" s="73"/>
      <c r="C1443" s="74"/>
      <c r="D1443" s="74"/>
    </row>
    <row r="1444" spans="1:4" s="63" customFormat="1" x14ac:dyDescent="0.25">
      <c r="A1444" s="73"/>
      <c r="B1444" s="73"/>
      <c r="C1444" s="74"/>
      <c r="D1444" s="74"/>
    </row>
    <row r="1445" spans="1:4" s="63" customFormat="1" x14ac:dyDescent="0.25">
      <c r="A1445" s="73"/>
      <c r="B1445" s="73"/>
      <c r="C1445" s="74"/>
      <c r="D1445" s="74"/>
    </row>
    <row r="1446" spans="1:4" s="63" customFormat="1" x14ac:dyDescent="0.25">
      <c r="A1446" s="73"/>
      <c r="B1446" s="73"/>
      <c r="C1446" s="74"/>
      <c r="D1446" s="74"/>
    </row>
    <row r="1447" spans="1:4" s="63" customFormat="1" x14ac:dyDescent="0.25">
      <c r="A1447" s="73"/>
      <c r="B1447" s="73"/>
      <c r="C1447" s="74"/>
      <c r="D1447" s="74"/>
    </row>
    <row r="1448" spans="1:4" s="63" customFormat="1" x14ac:dyDescent="0.25">
      <c r="A1448" s="73"/>
      <c r="B1448" s="73"/>
      <c r="C1448" s="74"/>
      <c r="D1448" s="74"/>
    </row>
    <row r="1449" spans="1:4" s="63" customFormat="1" x14ac:dyDescent="0.25">
      <c r="A1449" s="73"/>
      <c r="B1449" s="73"/>
      <c r="C1449" s="74"/>
      <c r="D1449" s="74"/>
    </row>
    <row r="1450" spans="1:4" s="63" customFormat="1" x14ac:dyDescent="0.25">
      <c r="A1450" s="73"/>
      <c r="B1450" s="73"/>
      <c r="C1450" s="74"/>
      <c r="D1450" s="74"/>
    </row>
    <row r="1451" spans="1:4" s="63" customFormat="1" x14ac:dyDescent="0.25">
      <c r="A1451" s="73"/>
      <c r="B1451" s="73"/>
      <c r="C1451" s="74"/>
      <c r="D1451" s="74"/>
    </row>
    <row r="1452" spans="1:4" s="63" customFormat="1" x14ac:dyDescent="0.25">
      <c r="A1452" s="73"/>
      <c r="B1452" s="73"/>
      <c r="C1452" s="74"/>
      <c r="D1452" s="74"/>
    </row>
    <row r="1453" spans="1:4" s="63" customFormat="1" x14ac:dyDescent="0.25">
      <c r="A1453" s="73"/>
      <c r="B1453" s="73"/>
      <c r="C1453" s="74"/>
      <c r="D1453" s="74"/>
    </row>
    <row r="1454" spans="1:4" s="63" customFormat="1" x14ac:dyDescent="0.25">
      <c r="A1454" s="73"/>
      <c r="B1454" s="73"/>
      <c r="C1454" s="74"/>
      <c r="D1454" s="74"/>
    </row>
    <row r="1455" spans="1:4" s="63" customFormat="1" x14ac:dyDescent="0.25">
      <c r="A1455" s="73"/>
      <c r="B1455" s="73"/>
      <c r="C1455" s="74"/>
      <c r="D1455" s="74"/>
    </row>
    <row r="1456" spans="1:4" s="63" customFormat="1" x14ac:dyDescent="0.25">
      <c r="A1456" s="73"/>
      <c r="B1456" s="73"/>
      <c r="C1456" s="74"/>
      <c r="D1456" s="74"/>
    </row>
    <row r="1457" spans="1:4" s="63" customFormat="1" x14ac:dyDescent="0.25">
      <c r="A1457" s="73"/>
      <c r="B1457" s="73"/>
      <c r="C1457" s="74"/>
      <c r="D1457" s="74"/>
    </row>
    <row r="1458" spans="1:4" s="63" customFormat="1" x14ac:dyDescent="0.25">
      <c r="A1458" s="73"/>
      <c r="B1458" s="73"/>
      <c r="C1458" s="74"/>
      <c r="D1458" s="74"/>
    </row>
    <row r="1459" spans="1:4" s="63" customFormat="1" x14ac:dyDescent="0.25">
      <c r="A1459" s="73"/>
      <c r="B1459" s="73"/>
      <c r="C1459" s="74"/>
      <c r="D1459" s="74"/>
    </row>
    <row r="1460" spans="1:4" s="63" customFormat="1" x14ac:dyDescent="0.25">
      <c r="A1460" s="73"/>
      <c r="B1460" s="73"/>
      <c r="C1460" s="74"/>
      <c r="D1460" s="74"/>
    </row>
    <row r="1461" spans="1:4" s="63" customFormat="1" x14ac:dyDescent="0.25">
      <c r="A1461" s="73"/>
      <c r="B1461" s="73"/>
      <c r="C1461" s="74"/>
      <c r="D1461" s="74"/>
    </row>
    <row r="1462" spans="1:4" s="63" customFormat="1" x14ac:dyDescent="0.25">
      <c r="A1462" s="73"/>
      <c r="B1462" s="73"/>
      <c r="C1462" s="74"/>
      <c r="D1462" s="74"/>
    </row>
    <row r="1463" spans="1:4" s="63" customFormat="1" x14ac:dyDescent="0.25">
      <c r="A1463" s="73"/>
      <c r="B1463" s="73"/>
      <c r="C1463" s="74"/>
      <c r="D1463" s="74"/>
    </row>
    <row r="1464" spans="1:4" s="63" customFormat="1" x14ac:dyDescent="0.25">
      <c r="A1464" s="73"/>
      <c r="B1464" s="73"/>
      <c r="C1464" s="74"/>
      <c r="D1464" s="74"/>
    </row>
    <row r="1465" spans="1:4" s="63" customFormat="1" x14ac:dyDescent="0.25">
      <c r="A1465" s="73"/>
      <c r="B1465" s="73"/>
      <c r="C1465" s="74"/>
      <c r="D1465" s="74"/>
    </row>
    <row r="1466" spans="1:4" s="63" customFormat="1" x14ac:dyDescent="0.25">
      <c r="A1466" s="73"/>
      <c r="B1466" s="73"/>
      <c r="C1466" s="74"/>
      <c r="D1466" s="74"/>
    </row>
    <row r="1467" spans="1:4" s="63" customFormat="1" x14ac:dyDescent="0.25">
      <c r="A1467" s="73"/>
      <c r="B1467" s="73"/>
      <c r="C1467" s="74"/>
      <c r="D1467" s="74"/>
    </row>
    <row r="1468" spans="1:4" s="63" customFormat="1" x14ac:dyDescent="0.25">
      <c r="A1468" s="73"/>
      <c r="B1468" s="73"/>
      <c r="C1468" s="74"/>
      <c r="D1468" s="74"/>
    </row>
    <row r="1469" spans="1:4" s="63" customFormat="1" x14ac:dyDescent="0.25">
      <c r="A1469" s="73"/>
      <c r="B1469" s="73"/>
      <c r="C1469" s="74"/>
      <c r="D1469" s="74"/>
    </row>
    <row r="1470" spans="1:4" s="63" customFormat="1" x14ac:dyDescent="0.25">
      <c r="A1470" s="73"/>
      <c r="B1470" s="73"/>
      <c r="C1470" s="74"/>
      <c r="D1470" s="74"/>
    </row>
    <row r="1471" spans="1:4" s="63" customFormat="1" x14ac:dyDescent="0.25">
      <c r="A1471" s="73"/>
      <c r="B1471" s="73"/>
      <c r="C1471" s="74"/>
      <c r="D1471" s="74"/>
    </row>
    <row r="1472" spans="1:4" s="63" customFormat="1" x14ac:dyDescent="0.25">
      <c r="A1472" s="73"/>
      <c r="B1472" s="73"/>
      <c r="C1472" s="74"/>
      <c r="D1472" s="74"/>
    </row>
    <row r="1473" spans="1:4" s="63" customFormat="1" x14ac:dyDescent="0.25">
      <c r="A1473" s="73"/>
      <c r="B1473" s="73"/>
      <c r="C1473" s="74"/>
      <c r="D1473" s="74"/>
    </row>
    <row r="1474" spans="1:4" s="63" customFormat="1" x14ac:dyDescent="0.25">
      <c r="A1474" s="73"/>
      <c r="B1474" s="73"/>
      <c r="C1474" s="74"/>
      <c r="D1474" s="74"/>
    </row>
    <row r="1475" spans="1:4" s="63" customFormat="1" x14ac:dyDescent="0.25">
      <c r="A1475" s="73"/>
      <c r="B1475" s="73"/>
      <c r="C1475" s="74"/>
      <c r="D1475" s="74"/>
    </row>
    <row r="1476" spans="1:4" s="63" customFormat="1" x14ac:dyDescent="0.25">
      <c r="A1476" s="73"/>
      <c r="B1476" s="73"/>
      <c r="C1476" s="74"/>
      <c r="D1476" s="74"/>
    </row>
    <row r="1477" spans="1:4" s="63" customFormat="1" x14ac:dyDescent="0.25">
      <c r="A1477" s="73"/>
      <c r="B1477" s="73"/>
      <c r="C1477" s="74"/>
      <c r="D1477" s="74"/>
    </row>
    <row r="1478" spans="1:4" s="63" customFormat="1" x14ac:dyDescent="0.25">
      <c r="A1478" s="73"/>
      <c r="B1478" s="73"/>
      <c r="C1478" s="74"/>
      <c r="D1478" s="74"/>
    </row>
    <row r="1479" spans="1:4" s="63" customFormat="1" x14ac:dyDescent="0.25">
      <c r="A1479" s="73"/>
      <c r="B1479" s="73"/>
      <c r="C1479" s="74"/>
      <c r="D1479" s="74"/>
    </row>
    <row r="1480" spans="1:4" s="63" customFormat="1" x14ac:dyDescent="0.25">
      <c r="A1480" s="73"/>
      <c r="B1480" s="73"/>
      <c r="C1480" s="74"/>
      <c r="D1480" s="74"/>
    </row>
    <row r="1481" spans="1:4" s="63" customFormat="1" x14ac:dyDescent="0.25">
      <c r="A1481" s="73"/>
      <c r="B1481" s="73"/>
      <c r="C1481" s="74"/>
      <c r="D1481" s="74"/>
    </row>
    <row r="1482" spans="1:4" s="63" customFormat="1" x14ac:dyDescent="0.25">
      <c r="A1482" s="73"/>
      <c r="B1482" s="73"/>
      <c r="C1482" s="74"/>
      <c r="D1482" s="74"/>
    </row>
    <row r="1483" spans="1:4" s="63" customFormat="1" x14ac:dyDescent="0.25">
      <c r="A1483" s="73"/>
      <c r="B1483" s="73"/>
      <c r="C1483" s="74"/>
      <c r="D1483" s="74"/>
    </row>
    <row r="1484" spans="1:4" s="63" customFormat="1" x14ac:dyDescent="0.25">
      <c r="A1484" s="73"/>
      <c r="B1484" s="73"/>
      <c r="C1484" s="74"/>
      <c r="D1484" s="74"/>
    </row>
    <row r="1485" spans="1:4" s="63" customFormat="1" x14ac:dyDescent="0.25">
      <c r="A1485" s="73"/>
      <c r="B1485" s="73"/>
      <c r="C1485" s="74"/>
      <c r="D1485" s="74"/>
    </row>
    <row r="1486" spans="1:4" s="63" customFormat="1" x14ac:dyDescent="0.25">
      <c r="A1486" s="73"/>
      <c r="B1486" s="73"/>
      <c r="C1486" s="74"/>
      <c r="D1486" s="74"/>
    </row>
    <row r="1487" spans="1:4" s="63" customFormat="1" x14ac:dyDescent="0.25">
      <c r="A1487" s="73"/>
      <c r="B1487" s="73"/>
      <c r="C1487" s="74"/>
      <c r="D1487" s="74"/>
    </row>
    <row r="1488" spans="1:4" s="63" customFormat="1" x14ac:dyDescent="0.25">
      <c r="A1488" s="73"/>
      <c r="B1488" s="73"/>
      <c r="C1488" s="74"/>
      <c r="D1488" s="74"/>
    </row>
    <row r="1489" spans="1:4" s="63" customFormat="1" x14ac:dyDescent="0.25">
      <c r="A1489" s="73"/>
      <c r="B1489" s="73"/>
      <c r="C1489" s="74"/>
      <c r="D1489" s="74"/>
    </row>
    <row r="1490" spans="1:4" s="63" customFormat="1" x14ac:dyDescent="0.25">
      <c r="A1490" s="73"/>
      <c r="B1490" s="73"/>
      <c r="C1490" s="74"/>
      <c r="D1490" s="74"/>
    </row>
    <row r="1491" spans="1:4" s="63" customFormat="1" x14ac:dyDescent="0.25">
      <c r="A1491" s="73"/>
      <c r="B1491" s="73"/>
      <c r="C1491" s="74"/>
      <c r="D1491" s="74"/>
    </row>
    <row r="1492" spans="1:4" s="63" customFormat="1" x14ac:dyDescent="0.25">
      <c r="A1492" s="73"/>
      <c r="B1492" s="73"/>
      <c r="C1492" s="74"/>
      <c r="D1492" s="74"/>
    </row>
    <row r="1493" spans="1:4" s="63" customFormat="1" x14ac:dyDescent="0.25">
      <c r="A1493" s="73"/>
      <c r="B1493" s="73"/>
      <c r="C1493" s="74"/>
      <c r="D1493" s="74"/>
    </row>
    <row r="1494" spans="1:4" s="63" customFormat="1" x14ac:dyDescent="0.25">
      <c r="A1494" s="73"/>
      <c r="B1494" s="73"/>
      <c r="C1494" s="74"/>
      <c r="D1494" s="74"/>
    </row>
    <row r="1495" spans="1:4" s="63" customFormat="1" x14ac:dyDescent="0.25">
      <c r="A1495" s="73"/>
      <c r="B1495" s="73"/>
      <c r="C1495" s="74"/>
      <c r="D1495" s="74"/>
    </row>
    <row r="1496" spans="1:4" s="63" customFormat="1" x14ac:dyDescent="0.25">
      <c r="A1496" s="73"/>
      <c r="B1496" s="73"/>
      <c r="C1496" s="74"/>
      <c r="D1496" s="74"/>
    </row>
    <row r="1497" spans="1:4" s="63" customFormat="1" x14ac:dyDescent="0.25">
      <c r="A1497" s="73"/>
      <c r="B1497" s="73"/>
      <c r="C1497" s="74"/>
      <c r="D1497" s="74"/>
    </row>
    <row r="1498" spans="1:4" s="63" customFormat="1" x14ac:dyDescent="0.25">
      <c r="A1498" s="73"/>
      <c r="B1498" s="73"/>
      <c r="C1498" s="74"/>
      <c r="D1498" s="74"/>
    </row>
    <row r="1499" spans="1:4" s="63" customFormat="1" x14ac:dyDescent="0.25">
      <c r="A1499" s="73"/>
      <c r="B1499" s="73"/>
      <c r="C1499" s="74"/>
      <c r="D1499" s="74"/>
    </row>
    <row r="1500" spans="1:4" s="63" customFormat="1" x14ac:dyDescent="0.25">
      <c r="A1500" s="73"/>
      <c r="B1500" s="73"/>
      <c r="C1500" s="74"/>
      <c r="D1500" s="74"/>
    </row>
    <row r="1501" spans="1:4" s="63" customFormat="1" x14ac:dyDescent="0.25">
      <c r="A1501" s="73"/>
      <c r="B1501" s="73"/>
      <c r="C1501" s="74"/>
      <c r="D1501" s="74"/>
    </row>
    <row r="1502" spans="1:4" s="63" customFormat="1" x14ac:dyDescent="0.25">
      <c r="A1502" s="73"/>
      <c r="B1502" s="73"/>
      <c r="C1502" s="74"/>
      <c r="D1502" s="74"/>
    </row>
    <row r="1503" spans="1:4" s="63" customFormat="1" x14ac:dyDescent="0.25">
      <c r="A1503" s="73"/>
      <c r="B1503" s="73"/>
      <c r="C1503" s="74"/>
      <c r="D1503" s="74"/>
    </row>
    <row r="1504" spans="1:4" s="63" customFormat="1" x14ac:dyDescent="0.25">
      <c r="A1504" s="73"/>
      <c r="B1504" s="73"/>
      <c r="C1504" s="74"/>
      <c r="D1504" s="74"/>
    </row>
    <row r="1505" spans="1:4" s="63" customFormat="1" x14ac:dyDescent="0.25">
      <c r="A1505" s="73"/>
      <c r="B1505" s="73"/>
      <c r="C1505" s="74"/>
      <c r="D1505" s="74"/>
    </row>
    <row r="1506" spans="1:4" s="63" customFormat="1" x14ac:dyDescent="0.25">
      <c r="A1506" s="73"/>
      <c r="B1506" s="73"/>
      <c r="C1506" s="74"/>
      <c r="D1506" s="74"/>
    </row>
    <row r="1507" spans="1:4" s="63" customFormat="1" x14ac:dyDescent="0.25">
      <c r="A1507" s="73"/>
      <c r="B1507" s="73"/>
      <c r="C1507" s="74"/>
      <c r="D1507" s="74"/>
    </row>
    <row r="1508" spans="1:4" s="63" customFormat="1" x14ac:dyDescent="0.25">
      <c r="A1508" s="73"/>
      <c r="B1508" s="73"/>
      <c r="C1508" s="74"/>
      <c r="D1508" s="74"/>
    </row>
    <row r="1509" spans="1:4" s="63" customFormat="1" x14ac:dyDescent="0.25">
      <c r="A1509" s="73"/>
      <c r="B1509" s="73"/>
      <c r="C1509" s="74"/>
      <c r="D1509" s="74"/>
    </row>
    <row r="1510" spans="1:4" s="63" customFormat="1" x14ac:dyDescent="0.25">
      <c r="A1510" s="73"/>
      <c r="B1510" s="73"/>
      <c r="C1510" s="74"/>
      <c r="D1510" s="74"/>
    </row>
    <row r="1511" spans="1:4" s="63" customFormat="1" x14ac:dyDescent="0.25">
      <c r="A1511" s="73"/>
      <c r="B1511" s="73"/>
      <c r="C1511" s="74"/>
      <c r="D1511" s="74"/>
    </row>
    <row r="1512" spans="1:4" s="63" customFormat="1" x14ac:dyDescent="0.25">
      <c r="A1512" s="73"/>
      <c r="B1512" s="73"/>
      <c r="C1512" s="74"/>
      <c r="D1512" s="74"/>
    </row>
    <row r="1513" spans="1:4" s="63" customFormat="1" x14ac:dyDescent="0.25">
      <c r="A1513" s="73"/>
      <c r="B1513" s="73"/>
      <c r="C1513" s="74"/>
      <c r="D1513" s="74"/>
    </row>
    <row r="1514" spans="1:4" s="63" customFormat="1" x14ac:dyDescent="0.25">
      <c r="A1514" s="73"/>
      <c r="B1514" s="73"/>
      <c r="C1514" s="74"/>
      <c r="D1514" s="74"/>
    </row>
    <row r="1515" spans="1:4" s="63" customFormat="1" x14ac:dyDescent="0.25">
      <c r="A1515" s="73"/>
      <c r="B1515" s="73"/>
      <c r="C1515" s="74"/>
      <c r="D1515" s="74"/>
    </row>
    <row r="1516" spans="1:4" s="63" customFormat="1" x14ac:dyDescent="0.25">
      <c r="A1516" s="73"/>
      <c r="B1516" s="73"/>
      <c r="C1516" s="74"/>
      <c r="D1516" s="74"/>
    </row>
    <row r="1517" spans="1:4" s="63" customFormat="1" x14ac:dyDescent="0.25">
      <c r="A1517" s="73"/>
      <c r="B1517" s="73"/>
      <c r="C1517" s="74"/>
      <c r="D1517" s="74"/>
    </row>
    <row r="1518" spans="1:4" s="63" customFormat="1" x14ac:dyDescent="0.25">
      <c r="A1518" s="73"/>
      <c r="B1518" s="73"/>
      <c r="C1518" s="74"/>
      <c r="D1518" s="74"/>
    </row>
    <row r="1519" spans="1:4" s="63" customFormat="1" x14ac:dyDescent="0.25">
      <c r="A1519" s="73"/>
      <c r="B1519" s="73"/>
      <c r="C1519" s="74"/>
      <c r="D1519" s="74"/>
    </row>
    <row r="1520" spans="1:4" s="63" customFormat="1" x14ac:dyDescent="0.25">
      <c r="A1520" s="73"/>
      <c r="B1520" s="73"/>
      <c r="C1520" s="74"/>
      <c r="D1520" s="74"/>
    </row>
    <row r="1521" spans="1:4" s="63" customFormat="1" x14ac:dyDescent="0.25">
      <c r="A1521" s="73"/>
      <c r="B1521" s="73"/>
      <c r="C1521" s="74"/>
      <c r="D1521" s="74"/>
    </row>
    <row r="1522" spans="1:4" s="63" customFormat="1" x14ac:dyDescent="0.25">
      <c r="A1522" s="73"/>
      <c r="B1522" s="73"/>
      <c r="C1522" s="74"/>
      <c r="D1522" s="74"/>
    </row>
    <row r="1523" spans="1:4" s="63" customFormat="1" x14ac:dyDescent="0.25">
      <c r="A1523" s="73"/>
      <c r="B1523" s="73"/>
      <c r="C1523" s="74"/>
      <c r="D1523" s="74"/>
    </row>
    <row r="1524" spans="1:4" s="63" customFormat="1" x14ac:dyDescent="0.25">
      <c r="A1524" s="73"/>
      <c r="B1524" s="73"/>
      <c r="C1524" s="74"/>
      <c r="D1524" s="74"/>
    </row>
    <row r="1525" spans="1:4" s="63" customFormat="1" x14ac:dyDescent="0.25">
      <c r="A1525" s="73"/>
      <c r="B1525" s="73"/>
      <c r="C1525" s="74"/>
      <c r="D1525" s="74"/>
    </row>
    <row r="1526" spans="1:4" s="63" customFormat="1" x14ac:dyDescent="0.25">
      <c r="A1526" s="73"/>
      <c r="B1526" s="73"/>
      <c r="C1526" s="74"/>
      <c r="D1526" s="74"/>
    </row>
    <row r="1527" spans="1:4" s="63" customFormat="1" x14ac:dyDescent="0.25">
      <c r="A1527" s="73"/>
      <c r="B1527" s="73"/>
      <c r="C1527" s="74"/>
      <c r="D1527" s="74"/>
    </row>
    <row r="1528" spans="1:4" s="63" customFormat="1" x14ac:dyDescent="0.25">
      <c r="A1528" s="73"/>
      <c r="B1528" s="73"/>
      <c r="C1528" s="74"/>
      <c r="D1528" s="74"/>
    </row>
    <row r="1529" spans="1:4" s="63" customFormat="1" x14ac:dyDescent="0.25">
      <c r="A1529" s="73"/>
      <c r="B1529" s="73"/>
      <c r="C1529" s="74"/>
      <c r="D1529" s="74"/>
    </row>
    <row r="1530" spans="1:4" s="63" customFormat="1" x14ac:dyDescent="0.25">
      <c r="A1530" s="73"/>
      <c r="B1530" s="73"/>
      <c r="C1530" s="74"/>
      <c r="D1530" s="74"/>
    </row>
    <row r="1531" spans="1:4" s="63" customFormat="1" x14ac:dyDescent="0.25">
      <c r="A1531" s="73"/>
      <c r="B1531" s="73"/>
      <c r="C1531" s="74"/>
      <c r="D1531" s="74"/>
    </row>
    <row r="1532" spans="1:4" s="63" customFormat="1" x14ac:dyDescent="0.25">
      <c r="A1532" s="73"/>
      <c r="B1532" s="73"/>
      <c r="C1532" s="74"/>
      <c r="D1532" s="74"/>
    </row>
    <row r="1533" spans="1:4" s="63" customFormat="1" x14ac:dyDescent="0.25">
      <c r="A1533" s="73"/>
      <c r="B1533" s="73"/>
      <c r="C1533" s="74"/>
      <c r="D1533" s="74"/>
    </row>
    <row r="1534" spans="1:4" s="63" customFormat="1" x14ac:dyDescent="0.25">
      <c r="A1534" s="73"/>
      <c r="B1534" s="73"/>
      <c r="C1534" s="74"/>
      <c r="D1534" s="74"/>
    </row>
    <row r="1535" spans="1:4" s="63" customFormat="1" x14ac:dyDescent="0.25">
      <c r="A1535" s="73"/>
      <c r="B1535" s="73"/>
      <c r="C1535" s="74"/>
      <c r="D1535" s="74"/>
    </row>
    <row r="1536" spans="1:4" s="63" customFormat="1" x14ac:dyDescent="0.25">
      <c r="A1536" s="73"/>
      <c r="B1536" s="73"/>
      <c r="C1536" s="74"/>
      <c r="D1536" s="74"/>
    </row>
    <row r="1537" spans="1:4" s="63" customFormat="1" x14ac:dyDescent="0.25">
      <c r="A1537" s="73"/>
      <c r="B1537" s="73"/>
      <c r="C1537" s="74"/>
      <c r="D1537" s="74"/>
    </row>
    <row r="1538" spans="1:4" s="63" customFormat="1" x14ac:dyDescent="0.25">
      <c r="A1538" s="73"/>
      <c r="B1538" s="73"/>
      <c r="C1538" s="74"/>
      <c r="D1538" s="74"/>
    </row>
    <row r="1539" spans="1:4" s="63" customFormat="1" x14ac:dyDescent="0.25">
      <c r="A1539" s="73"/>
      <c r="B1539" s="73"/>
      <c r="C1539" s="74"/>
      <c r="D1539" s="74"/>
    </row>
    <row r="1540" spans="1:4" s="63" customFormat="1" x14ac:dyDescent="0.25">
      <c r="A1540" s="73"/>
      <c r="B1540" s="73"/>
      <c r="C1540" s="74"/>
      <c r="D1540" s="74"/>
    </row>
    <row r="1541" spans="1:4" s="63" customFormat="1" x14ac:dyDescent="0.25">
      <c r="A1541" s="73"/>
      <c r="B1541" s="73"/>
      <c r="C1541" s="74"/>
      <c r="D1541" s="74"/>
    </row>
    <row r="1542" spans="1:4" s="63" customFormat="1" x14ac:dyDescent="0.25">
      <c r="A1542" s="73"/>
      <c r="B1542" s="73"/>
      <c r="C1542" s="74"/>
      <c r="D1542" s="74"/>
    </row>
    <row r="1543" spans="1:4" s="63" customFormat="1" x14ac:dyDescent="0.25">
      <c r="A1543" s="73"/>
      <c r="B1543" s="73"/>
      <c r="C1543" s="74"/>
      <c r="D1543" s="74"/>
    </row>
    <row r="1544" spans="1:4" s="63" customFormat="1" x14ac:dyDescent="0.25">
      <c r="A1544" s="73"/>
      <c r="B1544" s="73"/>
      <c r="C1544" s="74"/>
      <c r="D1544" s="74"/>
    </row>
    <row r="1545" spans="1:4" s="63" customFormat="1" x14ac:dyDescent="0.25">
      <c r="A1545" s="73"/>
      <c r="B1545" s="73"/>
      <c r="C1545" s="74"/>
      <c r="D1545" s="74"/>
    </row>
    <row r="1546" spans="1:4" s="63" customFormat="1" x14ac:dyDescent="0.25">
      <c r="A1546" s="73"/>
      <c r="B1546" s="73"/>
      <c r="C1546" s="74"/>
      <c r="D1546" s="74"/>
    </row>
    <row r="1547" spans="1:4" s="63" customFormat="1" x14ac:dyDescent="0.25">
      <c r="A1547" s="73"/>
      <c r="B1547" s="73"/>
      <c r="C1547" s="74"/>
      <c r="D1547" s="74"/>
    </row>
    <row r="1548" spans="1:4" s="63" customFormat="1" x14ac:dyDescent="0.25">
      <c r="A1548" s="73"/>
      <c r="B1548" s="73"/>
      <c r="C1548" s="74"/>
      <c r="D1548" s="74"/>
    </row>
    <row r="1549" spans="1:4" s="63" customFormat="1" x14ac:dyDescent="0.25">
      <c r="A1549" s="73"/>
      <c r="B1549" s="73"/>
      <c r="C1549" s="74"/>
      <c r="D1549" s="74"/>
    </row>
    <row r="1550" spans="1:4" s="63" customFormat="1" x14ac:dyDescent="0.25">
      <c r="A1550" s="73"/>
      <c r="B1550" s="73"/>
      <c r="C1550" s="74"/>
      <c r="D1550" s="74"/>
    </row>
    <row r="1551" spans="1:4" s="63" customFormat="1" x14ac:dyDescent="0.25">
      <c r="A1551" s="73"/>
      <c r="B1551" s="73"/>
      <c r="C1551" s="74"/>
      <c r="D1551" s="74"/>
    </row>
    <row r="1552" spans="1:4" s="63" customFormat="1" x14ac:dyDescent="0.25">
      <c r="A1552" s="73"/>
      <c r="B1552" s="73"/>
      <c r="C1552" s="74"/>
      <c r="D1552" s="74"/>
    </row>
    <row r="1553" spans="1:4" s="63" customFormat="1" x14ac:dyDescent="0.25">
      <c r="A1553" s="73"/>
      <c r="B1553" s="73"/>
      <c r="C1553" s="74"/>
      <c r="D1553" s="74"/>
    </row>
    <row r="1554" spans="1:4" s="63" customFormat="1" x14ac:dyDescent="0.25">
      <c r="A1554" s="73"/>
      <c r="B1554" s="73"/>
      <c r="C1554" s="74"/>
      <c r="D1554" s="74"/>
    </row>
    <row r="1555" spans="1:4" s="63" customFormat="1" x14ac:dyDescent="0.25">
      <c r="A1555" s="73"/>
      <c r="B1555" s="73"/>
      <c r="C1555" s="74"/>
      <c r="D1555" s="74"/>
    </row>
    <row r="1556" spans="1:4" s="63" customFormat="1" x14ac:dyDescent="0.25">
      <c r="A1556" s="73"/>
      <c r="B1556" s="73"/>
      <c r="C1556" s="74"/>
      <c r="D1556" s="74"/>
    </row>
    <row r="1557" spans="1:4" s="63" customFormat="1" x14ac:dyDescent="0.25">
      <c r="A1557" s="73"/>
      <c r="B1557" s="73"/>
      <c r="C1557" s="74"/>
      <c r="D1557" s="74"/>
    </row>
    <row r="1558" spans="1:4" s="63" customFormat="1" x14ac:dyDescent="0.25">
      <c r="A1558" s="73"/>
      <c r="B1558" s="73"/>
      <c r="C1558" s="74"/>
      <c r="D1558" s="74"/>
    </row>
    <row r="1559" spans="1:4" s="63" customFormat="1" x14ac:dyDescent="0.25">
      <c r="A1559" s="73"/>
      <c r="B1559" s="73"/>
      <c r="C1559" s="74"/>
      <c r="D1559" s="74"/>
    </row>
    <row r="1560" spans="1:4" s="63" customFormat="1" x14ac:dyDescent="0.25">
      <c r="A1560" s="73"/>
      <c r="B1560" s="73"/>
      <c r="C1560" s="74"/>
      <c r="D1560" s="74"/>
    </row>
    <row r="1561" spans="1:4" s="63" customFormat="1" x14ac:dyDescent="0.25">
      <c r="A1561" s="73"/>
      <c r="B1561" s="73"/>
      <c r="C1561" s="74"/>
      <c r="D1561" s="74"/>
    </row>
    <row r="1562" spans="1:4" s="63" customFormat="1" x14ac:dyDescent="0.25">
      <c r="A1562" s="73"/>
      <c r="B1562" s="73"/>
      <c r="C1562" s="74"/>
      <c r="D1562" s="74"/>
    </row>
    <row r="1563" spans="1:4" s="63" customFormat="1" x14ac:dyDescent="0.25">
      <c r="A1563" s="73"/>
      <c r="B1563" s="73"/>
      <c r="C1563" s="74"/>
      <c r="D1563" s="74"/>
    </row>
    <row r="1564" spans="1:4" s="63" customFormat="1" x14ac:dyDescent="0.25">
      <c r="A1564" s="73"/>
      <c r="B1564" s="73"/>
      <c r="C1564" s="74"/>
      <c r="D1564" s="74"/>
    </row>
    <row r="1565" spans="1:4" s="63" customFormat="1" x14ac:dyDescent="0.25">
      <c r="A1565" s="73"/>
      <c r="B1565" s="73"/>
      <c r="C1565" s="74"/>
      <c r="D1565" s="74"/>
    </row>
    <row r="1566" spans="1:4" s="63" customFormat="1" x14ac:dyDescent="0.25">
      <c r="A1566" s="73"/>
      <c r="B1566" s="73"/>
      <c r="C1566" s="74"/>
      <c r="D1566" s="74"/>
    </row>
    <row r="1567" spans="1:4" s="63" customFormat="1" x14ac:dyDescent="0.25">
      <c r="A1567" s="73"/>
      <c r="B1567" s="73"/>
      <c r="C1567" s="74"/>
      <c r="D1567" s="74"/>
    </row>
    <row r="1568" spans="1:4" s="63" customFormat="1" x14ac:dyDescent="0.25">
      <c r="A1568" s="73"/>
      <c r="B1568" s="73"/>
      <c r="C1568" s="74"/>
      <c r="D1568" s="74"/>
    </row>
    <row r="1569" spans="1:4" s="63" customFormat="1" x14ac:dyDescent="0.25">
      <c r="A1569" s="73"/>
      <c r="B1569" s="73"/>
      <c r="C1569" s="74"/>
      <c r="D1569" s="74"/>
    </row>
    <row r="1570" spans="1:4" s="63" customFormat="1" x14ac:dyDescent="0.25">
      <c r="A1570" s="73"/>
      <c r="B1570" s="73"/>
      <c r="C1570" s="74"/>
      <c r="D1570" s="74"/>
    </row>
    <row r="1571" spans="1:4" s="63" customFormat="1" x14ac:dyDescent="0.25">
      <c r="A1571" s="73"/>
      <c r="B1571" s="73"/>
      <c r="C1571" s="74"/>
      <c r="D1571" s="74"/>
    </row>
    <row r="1572" spans="1:4" s="63" customFormat="1" x14ac:dyDescent="0.25">
      <c r="A1572" s="73"/>
      <c r="B1572" s="73"/>
      <c r="C1572" s="74"/>
      <c r="D1572" s="74"/>
    </row>
    <row r="1573" spans="1:4" s="63" customFormat="1" x14ac:dyDescent="0.25">
      <c r="A1573" s="73"/>
      <c r="B1573" s="73"/>
      <c r="C1573" s="74"/>
      <c r="D1573" s="74"/>
    </row>
    <row r="1574" spans="1:4" s="63" customFormat="1" x14ac:dyDescent="0.25">
      <c r="A1574" s="73"/>
      <c r="B1574" s="73"/>
      <c r="C1574" s="74"/>
      <c r="D1574" s="74"/>
    </row>
    <row r="1575" spans="1:4" s="63" customFormat="1" x14ac:dyDescent="0.25">
      <c r="A1575" s="73"/>
      <c r="B1575" s="73"/>
      <c r="C1575" s="74"/>
      <c r="D1575" s="74"/>
    </row>
    <row r="1576" spans="1:4" s="63" customFormat="1" x14ac:dyDescent="0.25">
      <c r="A1576" s="73"/>
      <c r="B1576" s="73"/>
      <c r="C1576" s="74"/>
      <c r="D1576" s="74"/>
    </row>
    <row r="1577" spans="1:4" s="63" customFormat="1" x14ac:dyDescent="0.25">
      <c r="A1577" s="73"/>
      <c r="B1577" s="73"/>
      <c r="C1577" s="74"/>
      <c r="D1577" s="74"/>
    </row>
    <row r="1578" spans="1:4" s="63" customFormat="1" x14ac:dyDescent="0.25">
      <c r="A1578" s="73"/>
      <c r="B1578" s="73"/>
      <c r="C1578" s="74"/>
      <c r="D1578" s="74"/>
    </row>
    <row r="1579" spans="1:4" s="63" customFormat="1" x14ac:dyDescent="0.25">
      <c r="A1579" s="73"/>
      <c r="B1579" s="73"/>
      <c r="C1579" s="74"/>
      <c r="D1579" s="74"/>
    </row>
    <row r="1580" spans="1:4" s="63" customFormat="1" x14ac:dyDescent="0.25">
      <c r="A1580" s="73"/>
      <c r="B1580" s="73"/>
      <c r="C1580" s="74"/>
      <c r="D1580" s="74"/>
    </row>
    <row r="1581" spans="1:4" s="63" customFormat="1" x14ac:dyDescent="0.25">
      <c r="A1581" s="73"/>
      <c r="B1581" s="73"/>
      <c r="C1581" s="74"/>
      <c r="D1581" s="74"/>
    </row>
    <row r="1582" spans="1:4" s="63" customFormat="1" x14ac:dyDescent="0.25">
      <c r="A1582" s="73"/>
      <c r="B1582" s="73"/>
      <c r="C1582" s="74"/>
      <c r="D1582" s="74"/>
    </row>
    <row r="1583" spans="1:4" s="63" customFormat="1" x14ac:dyDescent="0.25">
      <c r="A1583" s="73"/>
      <c r="B1583" s="73"/>
      <c r="C1583" s="74"/>
      <c r="D1583" s="74"/>
    </row>
    <row r="1584" spans="1:4" s="63" customFormat="1" x14ac:dyDescent="0.25">
      <c r="A1584" s="73"/>
      <c r="B1584" s="73"/>
      <c r="C1584" s="74"/>
      <c r="D1584" s="74"/>
    </row>
    <row r="1585" spans="1:4" s="63" customFormat="1" x14ac:dyDescent="0.25">
      <c r="A1585" s="73"/>
      <c r="B1585" s="73"/>
      <c r="C1585" s="74"/>
      <c r="D1585" s="74"/>
    </row>
    <row r="1586" spans="1:4" s="63" customFormat="1" x14ac:dyDescent="0.25">
      <c r="A1586" s="73"/>
      <c r="B1586" s="73"/>
      <c r="C1586" s="74"/>
      <c r="D1586" s="74"/>
    </row>
    <row r="1587" spans="1:4" s="63" customFormat="1" x14ac:dyDescent="0.25">
      <c r="A1587" s="73"/>
      <c r="B1587" s="73"/>
      <c r="C1587" s="74"/>
      <c r="D1587" s="74"/>
    </row>
    <row r="1588" spans="1:4" s="63" customFormat="1" x14ac:dyDescent="0.25">
      <c r="A1588" s="73"/>
      <c r="B1588" s="73"/>
      <c r="C1588" s="74"/>
      <c r="D1588" s="74"/>
    </row>
    <row r="1589" spans="1:4" s="63" customFormat="1" x14ac:dyDescent="0.25">
      <c r="A1589" s="73"/>
      <c r="B1589" s="73"/>
      <c r="C1589" s="74"/>
      <c r="D1589" s="74"/>
    </row>
    <row r="1590" spans="1:4" s="63" customFormat="1" x14ac:dyDescent="0.25">
      <c r="A1590" s="73"/>
      <c r="B1590" s="73"/>
      <c r="C1590" s="74"/>
      <c r="D1590" s="74"/>
    </row>
    <row r="1591" spans="1:4" s="63" customFormat="1" x14ac:dyDescent="0.25">
      <c r="A1591" s="73"/>
      <c r="B1591" s="73"/>
      <c r="C1591" s="74"/>
      <c r="D1591" s="74"/>
    </row>
    <row r="1592" spans="1:4" s="63" customFormat="1" x14ac:dyDescent="0.25">
      <c r="A1592" s="73"/>
      <c r="B1592" s="73"/>
      <c r="C1592" s="74"/>
      <c r="D1592" s="74"/>
    </row>
    <row r="1593" spans="1:4" s="63" customFormat="1" x14ac:dyDescent="0.25">
      <c r="A1593" s="73"/>
      <c r="B1593" s="73"/>
      <c r="C1593" s="74"/>
      <c r="D1593" s="74"/>
    </row>
    <row r="1594" spans="1:4" s="63" customFormat="1" x14ac:dyDescent="0.25">
      <c r="A1594" s="73"/>
      <c r="B1594" s="73"/>
      <c r="C1594" s="74"/>
      <c r="D1594" s="74"/>
    </row>
    <row r="1595" spans="1:4" s="63" customFormat="1" x14ac:dyDescent="0.25">
      <c r="A1595" s="73"/>
      <c r="B1595" s="73"/>
      <c r="C1595" s="74"/>
      <c r="D1595" s="74"/>
    </row>
    <row r="1596" spans="1:4" s="63" customFormat="1" x14ac:dyDescent="0.25">
      <c r="A1596" s="73"/>
      <c r="B1596" s="73"/>
      <c r="C1596" s="74"/>
      <c r="D1596" s="74"/>
    </row>
    <row r="1597" spans="1:4" s="63" customFormat="1" x14ac:dyDescent="0.25">
      <c r="A1597" s="73"/>
      <c r="B1597" s="73"/>
      <c r="C1597" s="74"/>
      <c r="D1597" s="74"/>
    </row>
    <row r="1598" spans="1:4" s="63" customFormat="1" x14ac:dyDescent="0.25">
      <c r="A1598" s="73"/>
      <c r="B1598" s="73"/>
      <c r="C1598" s="74"/>
      <c r="D1598" s="74"/>
    </row>
    <row r="1599" spans="1:4" s="63" customFormat="1" x14ac:dyDescent="0.25">
      <c r="A1599" s="73"/>
      <c r="B1599" s="73"/>
      <c r="C1599" s="74"/>
      <c r="D1599" s="74"/>
    </row>
    <row r="1600" spans="1:4" s="63" customFormat="1" x14ac:dyDescent="0.25">
      <c r="A1600" s="73"/>
      <c r="B1600" s="73"/>
      <c r="C1600" s="74"/>
      <c r="D1600" s="74"/>
    </row>
    <row r="1601" spans="1:4" s="63" customFormat="1" x14ac:dyDescent="0.25">
      <c r="A1601" s="73"/>
      <c r="B1601" s="73"/>
      <c r="C1601" s="74"/>
      <c r="D1601" s="74"/>
    </row>
    <row r="1602" spans="1:4" s="63" customFormat="1" x14ac:dyDescent="0.25">
      <c r="A1602" s="73"/>
      <c r="B1602" s="73"/>
      <c r="C1602" s="74"/>
      <c r="D1602" s="74"/>
    </row>
    <row r="1603" spans="1:4" s="63" customFormat="1" x14ac:dyDescent="0.25">
      <c r="A1603" s="73"/>
      <c r="B1603" s="73"/>
      <c r="C1603" s="74"/>
      <c r="D1603" s="74"/>
    </row>
    <row r="1604" spans="1:4" s="63" customFormat="1" x14ac:dyDescent="0.25">
      <c r="A1604" s="73"/>
      <c r="B1604" s="73"/>
      <c r="C1604" s="74"/>
      <c r="D1604" s="74"/>
    </row>
    <row r="1605" spans="1:4" s="63" customFormat="1" x14ac:dyDescent="0.25">
      <c r="A1605" s="73"/>
      <c r="B1605" s="73"/>
      <c r="C1605" s="74"/>
      <c r="D1605" s="74"/>
    </row>
    <row r="1606" spans="1:4" s="63" customFormat="1" x14ac:dyDescent="0.25">
      <c r="A1606" s="73"/>
      <c r="B1606" s="73"/>
      <c r="C1606" s="74"/>
      <c r="D1606" s="74"/>
    </row>
    <row r="1607" spans="1:4" s="63" customFormat="1" x14ac:dyDescent="0.25">
      <c r="A1607" s="73"/>
      <c r="B1607" s="73"/>
      <c r="C1607" s="74"/>
      <c r="D1607" s="74"/>
    </row>
    <row r="1608" spans="1:4" s="63" customFormat="1" x14ac:dyDescent="0.25">
      <c r="A1608" s="73"/>
      <c r="B1608" s="73"/>
      <c r="C1608" s="74"/>
      <c r="D1608" s="74"/>
    </row>
    <row r="1609" spans="1:4" s="63" customFormat="1" x14ac:dyDescent="0.25">
      <c r="A1609" s="73"/>
      <c r="B1609" s="73"/>
      <c r="C1609" s="74"/>
      <c r="D1609" s="74"/>
    </row>
    <row r="1610" spans="1:4" s="63" customFormat="1" x14ac:dyDescent="0.25">
      <c r="A1610" s="73"/>
      <c r="B1610" s="73"/>
      <c r="C1610" s="74"/>
      <c r="D1610" s="74"/>
    </row>
    <row r="1611" spans="1:4" s="63" customFormat="1" x14ac:dyDescent="0.25">
      <c r="A1611" s="73"/>
      <c r="B1611" s="73"/>
      <c r="C1611" s="74"/>
      <c r="D1611" s="74"/>
    </row>
    <row r="1612" spans="1:4" s="63" customFormat="1" x14ac:dyDescent="0.25">
      <c r="A1612" s="73"/>
      <c r="B1612" s="73"/>
      <c r="C1612" s="74"/>
      <c r="D1612" s="74"/>
    </row>
    <row r="1613" spans="1:4" s="63" customFormat="1" x14ac:dyDescent="0.25">
      <c r="A1613" s="73"/>
      <c r="B1613" s="73"/>
      <c r="C1613" s="74"/>
      <c r="D1613" s="74"/>
    </row>
    <row r="1614" spans="1:4" s="63" customFormat="1" x14ac:dyDescent="0.25">
      <c r="A1614" s="73"/>
      <c r="B1614" s="73"/>
      <c r="C1614" s="74"/>
      <c r="D1614" s="74"/>
    </row>
    <row r="1615" spans="1:4" s="63" customFormat="1" x14ac:dyDescent="0.25">
      <c r="A1615" s="73"/>
      <c r="B1615" s="73"/>
      <c r="C1615" s="74"/>
      <c r="D1615" s="74"/>
    </row>
    <row r="1616" spans="1:4" s="63" customFormat="1" x14ac:dyDescent="0.25">
      <c r="A1616" s="73"/>
      <c r="B1616" s="73"/>
      <c r="C1616" s="74"/>
      <c r="D1616" s="74"/>
    </row>
    <row r="1617" spans="1:4" s="63" customFormat="1" x14ac:dyDescent="0.25">
      <c r="A1617" s="73"/>
      <c r="B1617" s="73"/>
      <c r="C1617" s="74"/>
      <c r="D1617" s="74"/>
    </row>
    <row r="1618" spans="1:4" s="63" customFormat="1" x14ac:dyDescent="0.25">
      <c r="A1618" s="73"/>
      <c r="B1618" s="73"/>
      <c r="C1618" s="74"/>
      <c r="D1618" s="74"/>
    </row>
    <row r="1619" spans="1:4" s="63" customFormat="1" x14ac:dyDescent="0.25">
      <c r="A1619" s="73"/>
      <c r="B1619" s="73"/>
      <c r="C1619" s="74"/>
      <c r="D1619" s="74"/>
    </row>
    <row r="1620" spans="1:4" s="63" customFormat="1" x14ac:dyDescent="0.25">
      <c r="A1620" s="73"/>
      <c r="B1620" s="73"/>
      <c r="C1620" s="74"/>
      <c r="D1620" s="74"/>
    </row>
    <row r="1621" spans="1:4" s="63" customFormat="1" x14ac:dyDescent="0.25">
      <c r="A1621" s="73"/>
      <c r="B1621" s="73"/>
      <c r="C1621" s="74"/>
      <c r="D1621" s="74"/>
    </row>
    <row r="1622" spans="1:4" s="63" customFormat="1" x14ac:dyDescent="0.25">
      <c r="A1622" s="73"/>
      <c r="B1622" s="73"/>
      <c r="C1622" s="74"/>
      <c r="D1622" s="74"/>
    </row>
    <row r="1623" spans="1:4" s="63" customFormat="1" x14ac:dyDescent="0.25">
      <c r="A1623" s="73"/>
      <c r="B1623" s="73"/>
      <c r="C1623" s="74"/>
      <c r="D1623" s="74"/>
    </row>
    <row r="1624" spans="1:4" s="63" customFormat="1" x14ac:dyDescent="0.25">
      <c r="A1624" s="73"/>
      <c r="B1624" s="73"/>
      <c r="C1624" s="74"/>
      <c r="D1624" s="74"/>
    </row>
    <row r="1625" spans="1:4" s="63" customFormat="1" x14ac:dyDescent="0.25">
      <c r="A1625" s="73"/>
      <c r="B1625" s="73"/>
      <c r="C1625" s="74"/>
      <c r="D1625" s="74"/>
    </row>
    <row r="1626" spans="1:4" s="63" customFormat="1" x14ac:dyDescent="0.25">
      <c r="A1626" s="73"/>
      <c r="B1626" s="73"/>
      <c r="C1626" s="74"/>
      <c r="D1626" s="74"/>
    </row>
    <row r="1627" spans="1:4" s="63" customFormat="1" x14ac:dyDescent="0.25">
      <c r="A1627" s="73"/>
      <c r="B1627" s="73"/>
      <c r="C1627" s="74"/>
      <c r="D1627" s="74"/>
    </row>
    <row r="1628" spans="1:4" s="63" customFormat="1" x14ac:dyDescent="0.25">
      <c r="A1628" s="73"/>
      <c r="B1628" s="73"/>
      <c r="C1628" s="74"/>
      <c r="D1628" s="74"/>
    </row>
    <row r="1629" spans="1:4" s="63" customFormat="1" x14ac:dyDescent="0.25">
      <c r="A1629" s="73"/>
      <c r="B1629" s="73"/>
      <c r="C1629" s="74"/>
      <c r="D1629" s="74"/>
    </row>
    <row r="1630" spans="1:4" s="63" customFormat="1" x14ac:dyDescent="0.25">
      <c r="A1630" s="73"/>
      <c r="B1630" s="73"/>
      <c r="C1630" s="74"/>
      <c r="D1630" s="74"/>
    </row>
    <row r="1631" spans="1:4" s="63" customFormat="1" x14ac:dyDescent="0.25">
      <c r="A1631" s="73"/>
      <c r="B1631" s="73"/>
      <c r="C1631" s="74"/>
      <c r="D1631" s="74"/>
    </row>
    <row r="1632" spans="1:4" s="63" customFormat="1" x14ac:dyDescent="0.25">
      <c r="A1632" s="73"/>
      <c r="B1632" s="73"/>
      <c r="C1632" s="74"/>
      <c r="D1632" s="74"/>
    </row>
    <row r="1633" spans="1:4" s="63" customFormat="1" x14ac:dyDescent="0.25">
      <c r="A1633" s="73"/>
      <c r="B1633" s="73"/>
      <c r="C1633" s="74"/>
      <c r="D1633" s="74"/>
    </row>
    <row r="1634" spans="1:4" s="63" customFormat="1" x14ac:dyDescent="0.25">
      <c r="A1634" s="73"/>
      <c r="B1634" s="73"/>
      <c r="C1634" s="74"/>
      <c r="D1634" s="74"/>
    </row>
    <row r="1635" spans="1:4" s="63" customFormat="1" x14ac:dyDescent="0.25">
      <c r="A1635" s="73"/>
      <c r="B1635" s="73"/>
      <c r="C1635" s="74"/>
      <c r="D1635" s="74"/>
    </row>
    <row r="1636" spans="1:4" s="63" customFormat="1" x14ac:dyDescent="0.25">
      <c r="A1636" s="73"/>
      <c r="B1636" s="73"/>
      <c r="C1636" s="74"/>
      <c r="D1636" s="74"/>
    </row>
    <row r="1637" spans="1:4" s="63" customFormat="1" x14ac:dyDescent="0.25">
      <c r="A1637" s="73"/>
      <c r="B1637" s="73"/>
      <c r="C1637" s="74"/>
      <c r="D1637" s="74"/>
    </row>
    <row r="1638" spans="1:4" s="63" customFormat="1" x14ac:dyDescent="0.25">
      <c r="A1638" s="73"/>
      <c r="B1638" s="73"/>
      <c r="C1638" s="74"/>
      <c r="D1638" s="74"/>
    </row>
    <row r="1639" spans="1:4" s="63" customFormat="1" x14ac:dyDescent="0.25">
      <c r="A1639" s="73"/>
      <c r="B1639" s="73"/>
      <c r="C1639" s="74"/>
      <c r="D1639" s="74"/>
    </row>
    <row r="1640" spans="1:4" s="63" customFormat="1" x14ac:dyDescent="0.25">
      <c r="A1640" s="73"/>
      <c r="B1640" s="73"/>
      <c r="C1640" s="74"/>
      <c r="D1640" s="74"/>
    </row>
    <row r="1641" spans="1:4" s="63" customFormat="1" x14ac:dyDescent="0.25">
      <c r="A1641" s="73"/>
      <c r="B1641" s="73"/>
      <c r="C1641" s="74"/>
      <c r="D1641" s="74"/>
    </row>
    <row r="1642" spans="1:4" s="63" customFormat="1" x14ac:dyDescent="0.25">
      <c r="A1642" s="73"/>
      <c r="B1642" s="73"/>
      <c r="C1642" s="74"/>
      <c r="D1642" s="74"/>
    </row>
    <row r="1643" spans="1:4" s="63" customFormat="1" x14ac:dyDescent="0.25">
      <c r="A1643" s="73"/>
      <c r="B1643" s="73"/>
      <c r="C1643" s="74"/>
      <c r="D1643" s="74"/>
    </row>
    <row r="1644" spans="1:4" s="63" customFormat="1" x14ac:dyDescent="0.25">
      <c r="A1644" s="73"/>
      <c r="B1644" s="73"/>
      <c r="C1644" s="74"/>
      <c r="D1644" s="74"/>
    </row>
    <row r="1645" spans="1:4" s="63" customFormat="1" x14ac:dyDescent="0.25">
      <c r="A1645" s="73"/>
      <c r="B1645" s="73"/>
      <c r="C1645" s="74"/>
      <c r="D1645" s="74"/>
    </row>
    <row r="1646" spans="1:4" s="63" customFormat="1" x14ac:dyDescent="0.25">
      <c r="A1646" s="73"/>
      <c r="B1646" s="73"/>
      <c r="C1646" s="74"/>
      <c r="D1646" s="74"/>
    </row>
    <row r="1647" spans="1:4" s="63" customFormat="1" x14ac:dyDescent="0.25">
      <c r="A1647" s="73"/>
      <c r="B1647" s="73"/>
      <c r="C1647" s="74"/>
      <c r="D1647" s="74"/>
    </row>
    <row r="1648" spans="1:4" s="63" customFormat="1" x14ac:dyDescent="0.25">
      <c r="A1648" s="73"/>
      <c r="B1648" s="73"/>
      <c r="C1648" s="74"/>
      <c r="D1648" s="74"/>
    </row>
    <row r="1649" spans="1:4" s="63" customFormat="1" x14ac:dyDescent="0.25">
      <c r="A1649" s="73"/>
      <c r="B1649" s="73"/>
      <c r="C1649" s="74"/>
      <c r="D1649" s="74"/>
    </row>
    <row r="1650" spans="1:4" s="63" customFormat="1" x14ac:dyDescent="0.25">
      <c r="A1650" s="73"/>
      <c r="B1650" s="73"/>
      <c r="C1650" s="74"/>
      <c r="D1650" s="74"/>
    </row>
    <row r="1651" spans="1:4" s="63" customFormat="1" x14ac:dyDescent="0.25">
      <c r="A1651" s="73"/>
      <c r="B1651" s="73"/>
      <c r="C1651" s="74"/>
      <c r="D1651" s="74"/>
    </row>
    <row r="1652" spans="1:4" s="63" customFormat="1" x14ac:dyDescent="0.25">
      <c r="A1652" s="73"/>
      <c r="B1652" s="73"/>
      <c r="C1652" s="74"/>
      <c r="D1652" s="74"/>
    </row>
    <row r="1653" spans="1:4" s="63" customFormat="1" x14ac:dyDescent="0.25">
      <c r="A1653" s="73"/>
      <c r="B1653" s="73"/>
      <c r="C1653" s="74"/>
      <c r="D1653" s="74"/>
    </row>
    <row r="1654" spans="1:4" s="63" customFormat="1" x14ac:dyDescent="0.25">
      <c r="A1654" s="73"/>
      <c r="B1654" s="73"/>
      <c r="C1654" s="74"/>
      <c r="D1654" s="74"/>
    </row>
    <row r="1655" spans="1:4" s="63" customFormat="1" x14ac:dyDescent="0.25">
      <c r="A1655" s="73"/>
      <c r="B1655" s="73"/>
      <c r="C1655" s="74"/>
      <c r="D1655" s="74"/>
    </row>
    <row r="1656" spans="1:4" s="63" customFormat="1" x14ac:dyDescent="0.25">
      <c r="A1656" s="73"/>
      <c r="B1656" s="73"/>
      <c r="C1656" s="74"/>
      <c r="D1656" s="74"/>
    </row>
    <row r="1657" spans="1:4" s="63" customFormat="1" x14ac:dyDescent="0.25">
      <c r="A1657" s="73"/>
      <c r="B1657" s="73"/>
      <c r="C1657" s="74"/>
      <c r="D1657" s="74"/>
    </row>
    <row r="1658" spans="1:4" s="63" customFormat="1" x14ac:dyDescent="0.25">
      <c r="A1658" s="73"/>
      <c r="B1658" s="73"/>
      <c r="C1658" s="74"/>
      <c r="D1658" s="74"/>
    </row>
    <row r="1659" spans="1:4" s="63" customFormat="1" x14ac:dyDescent="0.25">
      <c r="A1659" s="73"/>
      <c r="B1659" s="73"/>
      <c r="C1659" s="74"/>
      <c r="D1659" s="74"/>
    </row>
    <row r="1660" spans="1:4" s="63" customFormat="1" x14ac:dyDescent="0.25">
      <c r="A1660" s="73"/>
      <c r="B1660" s="73"/>
      <c r="C1660" s="74"/>
      <c r="D1660" s="74"/>
    </row>
    <row r="1661" spans="1:4" s="63" customFormat="1" x14ac:dyDescent="0.25">
      <c r="A1661" s="73"/>
      <c r="B1661" s="73"/>
      <c r="C1661" s="74"/>
      <c r="D1661" s="74"/>
    </row>
    <row r="1662" spans="1:4" s="63" customFormat="1" x14ac:dyDescent="0.25">
      <c r="A1662" s="73"/>
      <c r="B1662" s="73"/>
      <c r="C1662" s="74"/>
      <c r="D1662" s="74"/>
    </row>
    <row r="1663" spans="1:4" s="63" customFormat="1" x14ac:dyDescent="0.25">
      <c r="A1663" s="73"/>
      <c r="B1663" s="73"/>
      <c r="C1663" s="74"/>
      <c r="D1663" s="74"/>
    </row>
    <row r="1664" spans="1:4" s="63" customFormat="1" x14ac:dyDescent="0.25">
      <c r="A1664" s="73"/>
      <c r="B1664" s="73"/>
      <c r="C1664" s="74"/>
      <c r="D1664" s="74"/>
    </row>
    <row r="1665" spans="1:4" s="63" customFormat="1" x14ac:dyDescent="0.25">
      <c r="A1665" s="73"/>
      <c r="B1665" s="73"/>
      <c r="C1665" s="74"/>
      <c r="D1665" s="74"/>
    </row>
    <row r="1666" spans="1:4" s="63" customFormat="1" x14ac:dyDescent="0.25">
      <c r="A1666" s="73"/>
      <c r="B1666" s="73"/>
      <c r="C1666" s="74"/>
      <c r="D1666" s="74"/>
    </row>
    <row r="1667" spans="1:4" s="63" customFormat="1" x14ac:dyDescent="0.25">
      <c r="A1667" s="73"/>
      <c r="B1667" s="73"/>
      <c r="C1667" s="74"/>
      <c r="D1667" s="74"/>
    </row>
    <row r="1668" spans="1:4" s="63" customFormat="1" x14ac:dyDescent="0.25">
      <c r="A1668" s="73"/>
      <c r="B1668" s="73"/>
      <c r="C1668" s="74"/>
      <c r="D1668" s="74"/>
    </row>
    <row r="1669" spans="1:4" s="63" customFormat="1" x14ac:dyDescent="0.25">
      <c r="A1669" s="73"/>
      <c r="B1669" s="73"/>
      <c r="C1669" s="74"/>
      <c r="D1669" s="74"/>
    </row>
    <row r="1670" spans="1:4" s="63" customFormat="1" x14ac:dyDescent="0.25">
      <c r="A1670" s="73"/>
      <c r="B1670" s="73"/>
      <c r="C1670" s="74"/>
      <c r="D1670" s="74"/>
    </row>
    <row r="1671" spans="1:4" s="63" customFormat="1" x14ac:dyDescent="0.25">
      <c r="A1671" s="73"/>
      <c r="B1671" s="73"/>
      <c r="C1671" s="74"/>
      <c r="D1671" s="74"/>
    </row>
    <row r="1672" spans="1:4" s="63" customFormat="1" x14ac:dyDescent="0.25">
      <c r="A1672" s="73"/>
      <c r="B1672" s="73"/>
      <c r="C1672" s="74"/>
      <c r="D1672" s="74"/>
    </row>
    <row r="1673" spans="1:4" s="63" customFormat="1" x14ac:dyDescent="0.25">
      <c r="A1673" s="73"/>
      <c r="B1673" s="73"/>
      <c r="C1673" s="74"/>
      <c r="D1673" s="74"/>
    </row>
    <row r="1674" spans="1:4" s="63" customFormat="1" x14ac:dyDescent="0.25">
      <c r="A1674" s="73"/>
      <c r="B1674" s="73"/>
      <c r="C1674" s="74"/>
      <c r="D1674" s="74"/>
    </row>
    <row r="1675" spans="1:4" s="63" customFormat="1" x14ac:dyDescent="0.25">
      <c r="A1675" s="73"/>
      <c r="B1675" s="73"/>
      <c r="C1675" s="74"/>
      <c r="D1675" s="74"/>
    </row>
    <row r="1676" spans="1:4" s="63" customFormat="1" x14ac:dyDescent="0.25">
      <c r="A1676" s="73"/>
      <c r="B1676" s="73"/>
      <c r="C1676" s="74"/>
      <c r="D1676" s="74"/>
    </row>
    <row r="1677" spans="1:4" s="63" customFormat="1" x14ac:dyDescent="0.25">
      <c r="A1677" s="73"/>
      <c r="B1677" s="73"/>
      <c r="C1677" s="74"/>
      <c r="D1677" s="74"/>
    </row>
    <row r="1678" spans="1:4" s="63" customFormat="1" x14ac:dyDescent="0.25">
      <c r="A1678" s="73"/>
      <c r="B1678" s="73"/>
      <c r="C1678" s="74"/>
      <c r="D1678" s="74"/>
    </row>
    <row r="1679" spans="1:4" s="63" customFormat="1" x14ac:dyDescent="0.25">
      <c r="A1679" s="73"/>
      <c r="B1679" s="73"/>
      <c r="C1679" s="74"/>
      <c r="D1679" s="74"/>
    </row>
    <row r="1680" spans="1:4" s="63" customFormat="1" x14ac:dyDescent="0.25">
      <c r="A1680" s="73"/>
      <c r="B1680" s="73"/>
      <c r="C1680" s="74"/>
      <c r="D1680" s="74"/>
    </row>
    <row r="1681" spans="1:4" s="63" customFormat="1" x14ac:dyDescent="0.25">
      <c r="A1681" s="73"/>
      <c r="B1681" s="73"/>
      <c r="C1681" s="74"/>
      <c r="D1681" s="74"/>
    </row>
    <row r="1682" spans="1:4" s="63" customFormat="1" x14ac:dyDescent="0.25">
      <c r="A1682" s="73"/>
      <c r="B1682" s="73"/>
      <c r="C1682" s="74"/>
      <c r="D1682" s="74"/>
    </row>
    <row r="1683" spans="1:4" s="63" customFormat="1" x14ac:dyDescent="0.25">
      <c r="A1683" s="73"/>
      <c r="B1683" s="73"/>
      <c r="C1683" s="74"/>
      <c r="D1683" s="74"/>
    </row>
    <row r="1684" spans="1:4" s="63" customFormat="1" x14ac:dyDescent="0.25">
      <c r="A1684" s="73"/>
      <c r="B1684" s="73"/>
      <c r="C1684" s="74"/>
      <c r="D1684" s="74"/>
    </row>
    <row r="1685" spans="1:4" s="63" customFormat="1" x14ac:dyDescent="0.25">
      <c r="A1685" s="73"/>
      <c r="B1685" s="73"/>
      <c r="C1685" s="74"/>
      <c r="D1685" s="74"/>
    </row>
    <row r="1686" spans="1:4" s="63" customFormat="1" x14ac:dyDescent="0.25">
      <c r="A1686" s="73"/>
      <c r="B1686" s="73"/>
      <c r="C1686" s="74"/>
      <c r="D1686" s="74"/>
    </row>
    <row r="1687" spans="1:4" s="63" customFormat="1" x14ac:dyDescent="0.25">
      <c r="A1687" s="73"/>
      <c r="B1687" s="73"/>
      <c r="C1687" s="74"/>
      <c r="D1687" s="74"/>
    </row>
    <row r="1688" spans="1:4" s="63" customFormat="1" x14ac:dyDescent="0.25">
      <c r="A1688" s="73"/>
      <c r="B1688" s="73"/>
      <c r="C1688" s="74"/>
      <c r="D1688" s="74"/>
    </row>
    <row r="1689" spans="1:4" s="63" customFormat="1" x14ac:dyDescent="0.25">
      <c r="A1689" s="73"/>
      <c r="B1689" s="73"/>
      <c r="C1689" s="74"/>
      <c r="D1689" s="74"/>
    </row>
    <row r="1690" spans="1:4" s="63" customFormat="1" x14ac:dyDescent="0.25">
      <c r="A1690" s="73"/>
      <c r="B1690" s="73"/>
      <c r="C1690" s="74"/>
      <c r="D1690" s="74"/>
    </row>
    <row r="1691" spans="1:4" s="63" customFormat="1" x14ac:dyDescent="0.25">
      <c r="A1691" s="73"/>
      <c r="B1691" s="73"/>
      <c r="C1691" s="74"/>
      <c r="D1691" s="74"/>
    </row>
    <row r="1692" spans="1:4" s="63" customFormat="1" x14ac:dyDescent="0.25">
      <c r="A1692" s="73"/>
      <c r="B1692" s="73"/>
      <c r="C1692" s="74"/>
      <c r="D1692" s="74"/>
    </row>
    <row r="1693" spans="1:4" s="63" customFormat="1" x14ac:dyDescent="0.25">
      <c r="A1693" s="73"/>
      <c r="B1693" s="73"/>
      <c r="C1693" s="74"/>
      <c r="D1693" s="74"/>
    </row>
    <row r="1694" spans="1:4" s="63" customFormat="1" x14ac:dyDescent="0.25">
      <c r="A1694" s="73"/>
      <c r="B1694" s="73"/>
      <c r="C1694" s="74"/>
      <c r="D1694" s="74"/>
    </row>
    <row r="1695" spans="1:4" s="63" customFormat="1" x14ac:dyDescent="0.25">
      <c r="A1695" s="64"/>
      <c r="B1695" s="73"/>
      <c r="C1695" s="74"/>
      <c r="D1695" s="74"/>
    </row>
    <row r="1696" spans="1:4" s="63" customFormat="1" x14ac:dyDescent="0.25">
      <c r="A1696" s="64"/>
      <c r="B1696" s="73"/>
      <c r="C1696" s="74"/>
      <c r="D1696" s="74"/>
    </row>
    <row r="1697" spans="1:4" s="63" customFormat="1" x14ac:dyDescent="0.25">
      <c r="A1697" s="64"/>
      <c r="B1697" s="73"/>
      <c r="C1697" s="74"/>
      <c r="D1697" s="74"/>
    </row>
    <row r="1698" spans="1:4" s="63" customFormat="1" x14ac:dyDescent="0.25">
      <c r="A1698" s="64"/>
      <c r="B1698" s="73"/>
      <c r="C1698" s="74"/>
      <c r="D1698" s="74"/>
    </row>
    <row r="1699" spans="1:4" s="63" customFormat="1" x14ac:dyDescent="0.25">
      <c r="A1699" s="64"/>
      <c r="B1699" s="73"/>
      <c r="C1699" s="74"/>
      <c r="D1699" s="74"/>
    </row>
    <row r="1700" spans="1:4" s="63" customFormat="1" x14ac:dyDescent="0.25">
      <c r="A1700" s="64"/>
      <c r="B1700" s="73"/>
      <c r="C1700" s="74"/>
      <c r="D1700" s="74"/>
    </row>
    <row r="1701" spans="1:4" s="63" customFormat="1" x14ac:dyDescent="0.25">
      <c r="A1701" s="64"/>
      <c r="B1701" s="73"/>
      <c r="C1701" s="74"/>
      <c r="D1701" s="74"/>
    </row>
    <row r="1702" spans="1:4" s="63" customFormat="1" x14ac:dyDescent="0.25">
      <c r="A1702" s="64"/>
      <c r="B1702" s="73"/>
      <c r="C1702" s="74"/>
      <c r="D1702" s="74"/>
    </row>
    <row r="1703" spans="1:4" s="63" customFormat="1" x14ac:dyDescent="0.25">
      <c r="A1703" s="64"/>
      <c r="B1703" s="73"/>
      <c r="C1703" s="74"/>
      <c r="D1703" s="74"/>
    </row>
    <row r="1704" spans="1:4" s="63" customFormat="1" x14ac:dyDescent="0.25">
      <c r="A1704" s="64"/>
      <c r="B1704" s="73"/>
      <c r="C1704" s="74"/>
      <c r="D1704" s="74"/>
    </row>
    <row r="1705" spans="1:4" s="63" customFormat="1" x14ac:dyDescent="0.25">
      <c r="A1705" s="64"/>
      <c r="B1705" s="73"/>
      <c r="C1705" s="74"/>
      <c r="D1705" s="74"/>
    </row>
    <row r="1706" spans="1:4" s="63" customFormat="1" x14ac:dyDescent="0.25">
      <c r="A1706" s="64"/>
      <c r="B1706" s="73"/>
      <c r="C1706" s="74"/>
      <c r="D1706" s="74"/>
    </row>
    <row r="1707" spans="1:4" s="63" customFormat="1" x14ac:dyDescent="0.25">
      <c r="A1707" s="64"/>
      <c r="B1707" s="73"/>
      <c r="C1707" s="74"/>
      <c r="D1707" s="74"/>
    </row>
    <row r="1708" spans="1:4" s="63" customFormat="1" x14ac:dyDescent="0.25">
      <c r="A1708" s="64"/>
      <c r="B1708" s="73"/>
      <c r="C1708" s="74"/>
      <c r="D1708" s="74"/>
    </row>
    <row r="1709" spans="1:4" s="63" customFormat="1" x14ac:dyDescent="0.25">
      <c r="A1709" s="64"/>
      <c r="B1709" s="73"/>
      <c r="C1709" s="74"/>
      <c r="D1709" s="74"/>
    </row>
    <row r="1710" spans="1:4" s="63" customFormat="1" x14ac:dyDescent="0.25">
      <c r="A1710" s="64"/>
      <c r="B1710" s="73"/>
      <c r="C1710" s="74"/>
      <c r="D1710" s="74"/>
    </row>
    <row r="1711" spans="1:4" s="63" customFormat="1" x14ac:dyDescent="0.25">
      <c r="A1711" s="64"/>
      <c r="B1711" s="73"/>
      <c r="C1711" s="74"/>
      <c r="D1711" s="74"/>
    </row>
    <row r="1712" spans="1:4" s="63" customFormat="1" x14ac:dyDescent="0.25">
      <c r="A1712" s="64"/>
      <c r="B1712" s="73"/>
      <c r="C1712" s="74"/>
      <c r="D1712" s="74"/>
    </row>
    <row r="1713" spans="1:4" s="63" customFormat="1" x14ac:dyDescent="0.25">
      <c r="A1713" s="64"/>
      <c r="B1713" s="73"/>
      <c r="C1713" s="74"/>
      <c r="D1713" s="74"/>
    </row>
    <row r="1714" spans="1:4" s="63" customFormat="1" x14ac:dyDescent="0.25">
      <c r="A1714" s="64"/>
      <c r="B1714" s="73"/>
      <c r="C1714" s="74"/>
      <c r="D1714" s="74"/>
    </row>
    <row r="1715" spans="1:4" s="63" customFormat="1" x14ac:dyDescent="0.25">
      <c r="A1715" s="64"/>
      <c r="B1715" s="73"/>
      <c r="C1715" s="74"/>
      <c r="D1715" s="74"/>
    </row>
    <row r="1716" spans="1:4" s="63" customFormat="1" x14ac:dyDescent="0.25">
      <c r="A1716" s="64"/>
      <c r="B1716" s="73"/>
      <c r="C1716" s="74"/>
      <c r="D1716" s="74"/>
    </row>
    <row r="1717" spans="1:4" s="63" customFormat="1" x14ac:dyDescent="0.25">
      <c r="A1717" s="64"/>
      <c r="B1717" s="73"/>
      <c r="C1717" s="74"/>
      <c r="D1717" s="74"/>
    </row>
    <row r="1718" spans="1:4" s="63" customFormat="1" x14ac:dyDescent="0.25">
      <c r="A1718" s="64"/>
      <c r="B1718" s="73"/>
      <c r="C1718" s="74"/>
      <c r="D1718" s="74"/>
    </row>
    <row r="1719" spans="1:4" s="63" customFormat="1" x14ac:dyDescent="0.25">
      <c r="A1719" s="64"/>
      <c r="B1719" s="73"/>
      <c r="C1719" s="74"/>
      <c r="D1719" s="74"/>
    </row>
    <row r="1720" spans="1:4" s="63" customFormat="1" x14ac:dyDescent="0.25">
      <c r="A1720" s="64"/>
      <c r="B1720" s="73"/>
      <c r="C1720" s="74"/>
      <c r="D1720" s="74"/>
    </row>
    <row r="1721" spans="1:4" s="63" customFormat="1" x14ac:dyDescent="0.25">
      <c r="A1721" s="64"/>
      <c r="B1721" s="73"/>
      <c r="C1721" s="74"/>
      <c r="D1721" s="74"/>
    </row>
    <row r="1722" spans="1:4" s="63" customFormat="1" x14ac:dyDescent="0.25">
      <c r="A1722" s="64"/>
      <c r="B1722" s="73"/>
      <c r="C1722" s="74"/>
      <c r="D1722" s="74"/>
    </row>
    <row r="1723" spans="1:4" s="63" customFormat="1" x14ac:dyDescent="0.25">
      <c r="A1723" s="64"/>
      <c r="B1723" s="73"/>
      <c r="C1723" s="74"/>
      <c r="D1723" s="74"/>
    </row>
    <row r="1724" spans="1:4" s="63" customFormat="1" x14ac:dyDescent="0.25">
      <c r="A1724" s="64"/>
      <c r="B1724" s="73"/>
      <c r="C1724" s="74"/>
      <c r="D1724" s="74"/>
    </row>
    <row r="1725" spans="1:4" s="63" customFormat="1" x14ac:dyDescent="0.25">
      <c r="A1725" s="64"/>
      <c r="B1725" s="73"/>
      <c r="C1725" s="74"/>
      <c r="D1725" s="74"/>
    </row>
    <row r="1726" spans="1:4" s="63" customFormat="1" x14ac:dyDescent="0.25">
      <c r="A1726" s="64"/>
      <c r="B1726" s="73"/>
      <c r="C1726" s="74"/>
      <c r="D1726" s="74"/>
    </row>
    <row r="1727" spans="1:4" s="63" customFormat="1" x14ac:dyDescent="0.25">
      <c r="A1727" s="64"/>
      <c r="B1727" s="73"/>
      <c r="C1727" s="74"/>
      <c r="D1727" s="74"/>
    </row>
    <row r="1728" spans="1:4" s="63" customFormat="1" x14ac:dyDescent="0.25">
      <c r="A1728" s="64"/>
      <c r="B1728" s="73"/>
      <c r="C1728" s="74"/>
      <c r="D1728" s="74"/>
    </row>
    <row r="1729" spans="1:4" s="63" customFormat="1" x14ac:dyDescent="0.25">
      <c r="A1729" s="64"/>
      <c r="B1729" s="73"/>
      <c r="C1729" s="74"/>
      <c r="D1729" s="74"/>
    </row>
    <row r="1730" spans="1:4" s="63" customFormat="1" x14ac:dyDescent="0.25">
      <c r="A1730" s="64"/>
      <c r="B1730" s="73"/>
      <c r="C1730" s="74"/>
      <c r="D1730" s="74"/>
    </row>
    <row r="1731" spans="1:4" s="63" customFormat="1" x14ac:dyDescent="0.25">
      <c r="A1731" s="64"/>
      <c r="B1731" s="73"/>
      <c r="C1731" s="74"/>
      <c r="D1731" s="74"/>
    </row>
    <row r="1732" spans="1:4" s="63" customFormat="1" x14ac:dyDescent="0.25">
      <c r="A1732" s="64"/>
      <c r="B1732" s="73"/>
      <c r="C1732" s="74"/>
      <c r="D1732" s="74"/>
    </row>
  </sheetData>
  <hyperlinks>
    <hyperlink ref="A5" location="Summary!A1" display="Back to postcode finde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11</vt:i4>
      </vt:variant>
    </vt:vector>
  </HeadingPairs>
  <TitlesOfParts>
    <vt:vector size="14" baseType="lpstr">
      <vt:lpstr>Notes</vt:lpstr>
      <vt:lpstr>Postcode sector lookup</vt:lpstr>
      <vt:lpstr>All postcode data NI</vt:lpstr>
      <vt:lpstr>FirstBitOfPostcode</vt:lpstr>
      <vt:lpstr>LengthOfPostcodeString</vt:lpstr>
      <vt:lpstr>NumberOfLettersInPostcodeDistrict</vt:lpstr>
      <vt:lpstr>PositionOfLastNumberInPostcodeString</vt:lpstr>
      <vt:lpstr>PostcodeArea</vt:lpstr>
      <vt:lpstr>PostcodeDistrict</vt:lpstr>
      <vt:lpstr>PostcodeFormatted</vt:lpstr>
      <vt:lpstr>PostcodeNoSpaces</vt:lpstr>
      <vt:lpstr>PostcodeSector</vt:lpstr>
      <vt:lpstr>SecondBitOfPostcode</vt:lpstr>
      <vt:lpstr>WhichFirm</vt:lpstr>
    </vt:vector>
  </TitlesOfParts>
  <Company>The Council of Mortgage Lenders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Council of Mortgage Lenders</dc:creator>
  <cp:lastModifiedBy>Roy, Jamie (Santander)</cp:lastModifiedBy>
  <dcterms:created xsi:type="dcterms:W3CDTF">2013-10-23T13:00:48Z</dcterms:created>
  <dcterms:modified xsi:type="dcterms:W3CDTF">2016-06-23T10:23:00Z</dcterms:modified>
</cp:coreProperties>
</file>