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45" windowHeight="11775" tabRatio="89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F36" i="9" l="1"/>
  <c r="F28" i="9"/>
  <c r="G86" i="18" l="1"/>
  <c r="G85" i="18"/>
  <c r="G84" i="18"/>
  <c r="G83" i="18"/>
  <c r="G82" i="18"/>
  <c r="F174" i="9"/>
  <c r="F173" i="9"/>
  <c r="F172" i="9"/>
  <c r="F171" i="9"/>
  <c r="F170" i="9"/>
  <c r="F162" i="9"/>
  <c r="F161" i="9"/>
  <c r="F160" i="9"/>
  <c r="F152" i="9"/>
  <c r="F151" i="9"/>
  <c r="F150" i="9"/>
  <c r="F110" i="9"/>
  <c r="F109" i="9"/>
  <c r="F108" i="9"/>
  <c r="F107" i="9"/>
  <c r="F106" i="9"/>
  <c r="F105" i="9"/>
  <c r="F104" i="9"/>
  <c r="F103" i="9"/>
  <c r="F102" i="9"/>
  <c r="F101" i="9"/>
  <c r="F100" i="9"/>
  <c r="F99" i="9"/>
  <c r="C174" i="8"/>
  <c r="C193" i="8" s="1"/>
  <c r="C207" i="8" s="1"/>
  <c r="D119" i="8"/>
  <c r="C119" i="8"/>
  <c r="C217" i="8" l="1"/>
  <c r="G227" i="8"/>
  <c r="F227" i="8"/>
  <c r="G226" i="8"/>
  <c r="F226" i="8"/>
  <c r="G225" i="8"/>
  <c r="F225" i="8"/>
  <c r="G224" i="8"/>
  <c r="F224" i="8"/>
  <c r="G223" i="8"/>
  <c r="F223" i="8"/>
  <c r="G222" i="8"/>
  <c r="F222" i="8"/>
  <c r="G221" i="8"/>
  <c r="F221" i="8"/>
  <c r="G219" i="8"/>
  <c r="F219" i="8"/>
  <c r="G218" i="8"/>
  <c r="F218" i="8"/>
  <c r="G217" i="8"/>
  <c r="F217" i="8"/>
  <c r="D290" i="8"/>
  <c r="C300" i="8"/>
  <c r="C290" i="8"/>
  <c r="D292" i="8"/>
  <c r="D293" i="8"/>
  <c r="F292" i="8"/>
  <c r="C293" i="8"/>
  <c r="C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<sst xmlns="http://schemas.openxmlformats.org/spreadsheetml/2006/main" count="2411" uniqueCount="1766">
  <si>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</si>
  <si>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</si>
  <si>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</si>
  <si>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</si>
  <si>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</si>
  <si>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</si>
  <si>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</si>
  <si>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</si>
  <si>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</si>
  <si>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</si>
  <si>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</si>
  <si>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</si>
  <si>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</si>
  <si>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</si>
  <si>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</si>
  <si>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</si>
  <si>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</si>
  <si>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</si>
  <si>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</si>
  <si>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</si>
  <si>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</si>
  <si>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</si>
  <si>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</si>
  <si>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</si>
  <si>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</si>
  <si>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</si>
  <si>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</si>
  <si>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</si>
  <si>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</si>
  <si>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</si>
  <si>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</si>
  <si>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</si>
  <si>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</si>
  <si>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</si>
  <si>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</si>
  <si>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</si>
  <si>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</si>
  <si>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</si>
  <si>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</si>
  <si>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</si>
  <si>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</si>
  <si>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</si>
  <si>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</si>
  <si>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</si>
  <si>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</si>
  <si>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</si>
  <si>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</si>
  <si>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</si>
  <si>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</si>
  <si>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</si>
  <si>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</si>
  <si>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</si>
  <si>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</si>
  <si>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</si>
  <si>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</si>
  <si>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</si>
  <si>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</si>
  <si>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</si>
  <si>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</si>
  <si>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</si>
  <si>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</si>
  <si>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</si>
  <si>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</si>
  <si>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</si>
  <si>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</si>
  <si>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</si>
  <si>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</si>
  <si>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</si>
  <si>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</si>
  <si>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</si>
  <si>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</si>
  <si>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</si>
  <si>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</si>
  <si>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</si>
  <si>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</si>
  <si>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</si>
  <si>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</si>
  <si>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</si>
  <si>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</si>
  <si>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</si>
  <si>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</si>
  <si>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</si>
  <si>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</si>
  <si>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</si>
  <si>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</si>
  <si>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</si>
  <si>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</si>
  <si>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</si>
  <si>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</si>
  <si>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</si>
  <si>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</si>
  <si>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</si>
  <si>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</si>
  <si>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</si>
  <si>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</si>
  <si>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</si>
  <si>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</si>
  <si>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</si>
  <si>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</si>
  <si>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</si>
  <si>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</si>
  <si>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</si>
  <si>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</si>
  <si>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</si>
  <si>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</si>
  <si>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</si>
  <si>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</si>
  <si>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</si>
  <si>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</si>
  <si>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</si>
  <si>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</si>
  <si>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</si>
  <si>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</si>
  <si>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</si>
  <si>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</si>
  <si>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</si>
  <si>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</si>
  <si>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</si>
  <si>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</si>
  <si>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</si>
  <si>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</si>
  <si>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</si>
  <si>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</si>
  <si>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</si>
  <si>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</si>
  <si>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</si>
  <si>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</si>
  <si>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</si>
  <si>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</si>
  <si>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</si>
  <si>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</si>
  <si>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</si>
  <si>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</si>
  <si>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</si>
  <si>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</si>
  <si>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</si>
  <si>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</si>
  <si>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</si>
  <si>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</si>
  <si>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</si>
  <si>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</si>
  <si>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</si>
  <si>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</si>
  <si>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</si>
  <si>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</si>
  <si>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</si>
  <si>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</si>
  <si>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</si>
  <si>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</si>
  <si>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</si>
  <si>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</si>
  <si>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</si>
  <si>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</si>
  <si>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</si>
  <si>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</si>
  <si>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</si>
  <si>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</si>
  <si>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</si>
  <si>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</si>
  <si>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</si>
  <si>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</si>
  <si>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</si>
  <si>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</si>
  <si>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</si>
  <si>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</si>
  <si>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</si>
  <si>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</si>
  <si>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</si>
  <si>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</si>
  <si>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</si>
  <si>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</si>
  <si>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</si>
  <si>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</si>
  <si>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</si>
  <si>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</si>
  <si>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</si>
  <si>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</si>
  <si>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</si>
  <si>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</si>
  <si>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</si>
  <si>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</si>
  <si>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</si>
  <si>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</si>
  <si>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</si>
  <si>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</si>
  <si>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</si>
  <si>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</si>
  <si>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</si>
  <si>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</si>
  <si>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</si>
  <si>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</si>
  <si>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</si>
  <si>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</si>
  <si>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</si>
  <si>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</si>
  <si>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</si>
  <si>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</si>
  <si>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</si>
  <si>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</si>
  <si>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</si>
  <si>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</si>
  <si>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</si>
  <si>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</si>
  <si>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</si>
  <si>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</si>
  <si>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</si>
  <si>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</si>
  <si>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</si>
  <si>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</si>
  <si>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</si>
  <si>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</si>
  <si>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</si>
  <si>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</si>
  <si>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</si>
  <si>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</si>
  <si>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</si>
  <si>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</si>
  <si>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</si>
  <si>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</si>
  <si>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</si>
  <si>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</si>
  <si>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</si>
  <si>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</si>
  <si>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</si>
  <si>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</si>
  <si>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</si>
  <si>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</si>
  <si>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</si>
  <si>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</si>
  <si>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</si>
  <si>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</si>
  <si>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</si>
  <si>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</si>
  <si>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</si>
  <si>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</si>
  <si>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</si>
  <si>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</si>
  <si>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</si>
  <si>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</si>
  <si>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</si>
  <si>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</si>
  <si>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</si>
  <si>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</si>
  <si>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</si>
  <si>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</si>
  <si>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</si>
  <si>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</si>
  <si>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</si>
  <si>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</si>
  <si>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</si>
  <si>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</si>
  <si>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</si>
  <si>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</si>
  <si>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</si>
  <si>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</si>
  <si>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</si>
  <si>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</si>
  <si>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</si>
  <si>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</si>
  <si>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</si>
  <si>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</si>
  <si>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</si>
  <si>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</si>
  <si>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</si>
  <si>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</si>
  <si>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</si>
  <si>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</si>
  <si>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</si>
  <si>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</si>
  <si>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</si>
  <si>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</si>
  <si>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</si>
  <si>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</si>
  <si>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</si>
  <si>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</si>
  <si>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</si>
  <si>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</si>
  <si>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</si>
  <si>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</si>
  <si>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</si>
  <si>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</si>
  <si>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</si>
  <si>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</si>
  <si>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</si>
  <si>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</si>
  <si>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</si>
  <si>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</si>
  <si>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</si>
  <si>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</si>
  <si>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</si>
  <si>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</si>
  <si>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</si>
  <si>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</si>
  <si>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</si>
  <si>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</si>
  <si>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</si>
  <si>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</si>
  <si>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</si>
  <si>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</si>
  <si>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</si>
  <si>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</si>
  <si>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</si>
  <si>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</si>
  <si>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</si>
  <si>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</si>
  <si>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</si>
  <si>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</si>
  <si>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</si>
  <si>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</si>
  <si>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</si>
  <si>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</si>
  <si>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</si>
  <si>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</si>
  <si>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</si>
  <si>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</si>
  <si>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</si>
  <si>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</si>
  <si>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</si>
  <si>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</si>
  <si>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</si>
  <si>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</si>
  <si>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</si>
  <si>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</si>
  <si>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</si>
  <si>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</si>
  <si>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</si>
  <si>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</si>
  <si>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</si>
  <si>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</si>
  <si>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</si>
  <si>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</si>
  <si>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</si>
  <si>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</si>
  <si>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</si>
  <si>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</si>
  <si>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</si>
  <si>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</si>
  <si>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</si>
  <si>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</si>
  <si>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</si>
  <si>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</si>
  <si>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</si>
  <si>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</si>
  <si>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</si>
  <si>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</si>
  <si>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</si>
  <si>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</si>
  <si>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</si>
  <si>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</si>
  <si>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</si>
  <si>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</si>
  <si>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</si>
  <si>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</si>
  <si>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</si>
  <si>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</si>
  <si>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</si>
  <si>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</si>
  <si>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</si>
  <si>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</si>
  <si>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</si>
  <si>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</si>
  <si>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</si>
  <si>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</si>
  <si>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</si>
  <si>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</si>
  <si>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</si>
  <si>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</si>
  <si>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</si>
  <si>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</si>
  <si>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</si>
  <si>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</si>
  <si>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</si>
  <si>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</si>
  <si>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</si>
  <si>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</si>
  <si>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</si>
  <si>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</si>
  <si>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</si>
  <si>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</si>
  <si>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</si>
  <si>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</si>
  <si>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</si>
  <si>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</si>
  <si>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</si>
  <si>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</si>
  <si>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</si>
  <si>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</si>
  <si>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</si>
  <si>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</si>
  <si>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</si>
  <si>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</si>
  <si>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</si>
  <si>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</si>
  <si>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</si>
  <si>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</si>
  <si>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</si>
  <si>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</si>
  <si>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</si>
  <si>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</si>
  <si>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</si>
  <si>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</si>
  <si>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</si>
  <si>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</si>
  <si>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</si>
  <si>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</si>
  <si>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</si>
  <si>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</si>
  <si>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</si>
  <si>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</si>
  <si>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</si>
  <si>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</si>
  <si>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</si>
  <si>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</si>
  <si>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</si>
  <si>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</si>
  <si>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</si>
  <si>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</si>
  <si>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</si>
  <si>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</si>
  <si>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</si>
  <si>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</si>
  <si>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</si>
  <si>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</si>
  <si>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</si>
  <si>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</si>
  <si>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</si>
  <si>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</si>
  <si>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</si>
  <si>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</si>
  <si>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</si>
  <si>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</si>
  <si>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</si>
  <si>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</si>
  <si>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</si>
  <si>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</si>
  <si>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</si>
  <si>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</si>
  <si>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</si>
  <si>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</si>
  <si>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</si>
  <si>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</si>
  <si>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</si>
  <si>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</si>
  <si>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</si>
  <si>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</si>
  <si>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</si>
  <si>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</si>
  <si>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</si>
  <si>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</si>
  <si>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</si>
  <si>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</si>
  <si>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</si>
  <si>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</si>
  <si>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</si>
  <si>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</si>
  <si>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</si>
  <si>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</si>
  <si>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</si>
  <si>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</si>
  <si>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</si>
  <si>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</si>
  <si>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</si>
  <si>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</si>
  <si>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</si>
  <si>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</si>
  <si>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</si>
  <si>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</si>
  <si>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</si>
  <si>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</si>
  <si>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</si>
  <si>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</si>
  <si>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</si>
  <si>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</si>
  <si>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</si>
  <si>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</si>
  <si>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</si>
  <si>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</si>
  <si>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</si>
  <si>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</si>
  <si>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</si>
  <si>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</si>
  <si>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</si>
  <si>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</si>
  <si>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</si>
  <si>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</si>
  <si>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</si>
  <si>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</si>
  <si>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</si>
  <si>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</si>
  <si>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</si>
  <si>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</si>
  <si>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</si>
  <si>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</si>
  <si>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</si>
  <si>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</si>
  <si>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</si>
  <si>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</si>
  <si>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</si>
  <si>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</si>
  <si>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</si>
  <si>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</si>
  <si>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</si>
  <si>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</si>
  <si>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</si>
  <si>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</si>
  <si>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</si>
  <si>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</si>
  <si>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</si>
  <si>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</si>
  <si>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</si>
  <si>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</si>
  <si>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</si>
  <si>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</si>
  <si>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</si>
  <si>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</si>
  <si>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</si>
  <si>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</si>
  <si>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</si>
  <si>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</si>
  <si>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</si>
  <si>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</si>
  <si>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</si>
  <si>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</si>
  <si>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</si>
  <si>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</si>
  <si>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</si>
  <si>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</si>
  <si>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</si>
  <si>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</si>
  <si>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</si>
  <si>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</si>
  <si>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</si>
  <si>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</si>
  <si>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</si>
  <si>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</si>
  <si>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</si>
  <si>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</si>
  <si>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</si>
  <si>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</si>
  <si>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</si>
  <si>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</si>
  <si>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</si>
  <si>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</si>
  <si>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</si>
  <si>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</si>
  <si>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</si>
  <si>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</si>
  <si>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</si>
  <si>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</si>
  <si>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</si>
  <si>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</si>
  <si>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</si>
  <si>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</si>
  <si>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</si>
  <si>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</si>
  <si>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</si>
  <si>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</si>
  <si>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</si>
  <si>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</si>
  <si>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</si>
  <si>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</si>
  <si>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</si>
  <si>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</si>
  <si>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</si>
  <si>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</si>
  <si>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</si>
  <si>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</si>
  <si>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</si>
  <si>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</si>
  <si>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</si>
  <si>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</si>
  <si>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</si>
  <si>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</si>
  <si>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</si>
  <si>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</si>
  <si>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</si>
  <si>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</si>
  <si>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</si>
  <si>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</si>
  <si>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</si>
  <si>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</si>
  <si>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</si>
  <si>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</si>
  <si>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</si>
  <si>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</si>
  <si>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</si>
  <si>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</si>
  <si>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</si>
  <si>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</si>
  <si>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</si>
  <si>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</si>
  <si>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</si>
  <si>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</si>
  <si>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</si>
  <si>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</si>
  <si>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</si>
  <si>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</si>
  <si>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</si>
  <si>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</si>
  <si>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</si>
  <si>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</si>
  <si>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</si>
  <si>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</si>
  <si>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</si>
  <si>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</si>
  <si>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</si>
  <si>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</si>
  <si>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</si>
  <si>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</si>
  <si>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</si>
  <si>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</si>
  <si>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</si>
  <si>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</si>
  <si>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</si>
  <si>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</si>
  <si>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</si>
  <si>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</si>
  <si>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</si>
  <si>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</si>
  <si>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</si>
  <si>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</si>
  <si>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</si>
  <si>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</si>
  <si>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</si>
  <si>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</si>
  <si>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</si>
  <si>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</si>
  <si>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</si>
  <si>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</si>
  <si>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</si>
  <si>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</si>
  <si>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</si>
  <si>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</si>
  <si>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</si>
  <si>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</si>
  <si>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</si>
  <si>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</si>
  <si>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</si>
  <si>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</si>
  <si>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</si>
  <si>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</si>
  <si>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</si>
  <si>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</si>
  <si>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</si>
  <si>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</si>
  <si>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</si>
  <si>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</si>
  <si>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</si>
  <si>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</si>
  <si>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</si>
  <si>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</si>
  <si>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</si>
  <si>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</si>
  <si>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</si>
  <si>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</si>
  <si>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</si>
  <si>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</si>
  <si>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</si>
  <si>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</si>
  <si>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</si>
  <si>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</si>
  <si>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</si>
  <si>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</si>
  <si>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</si>
  <si>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</si>
  <si>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</si>
  <si>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</si>
  <si>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</si>
  <si>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</si>
  <si>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</si>
  <si>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</si>
  <si>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</si>
  <si>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</si>
  <si>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</si>
  <si>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</si>
  <si>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</si>
  <si>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</si>
  <si>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</si>
  <si>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</si>
  <si>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</si>
  <si>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</si>
  <si>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</si>
  <si>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</si>
  <si>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</si>
  <si>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</si>
  <si>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</si>
  <si>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</si>
  <si>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</si>
  <si>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</si>
  <si>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</si>
  <si>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</si>
  <si>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</si>
  <si>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</si>
  <si>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</si>
  <si>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</si>
  <si>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</si>
  <si>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</si>
  <si>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</si>
  <si>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</si>
  <si>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</si>
  <si>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</si>
  <si>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</si>
  <si>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</si>
  <si>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</si>
  <si>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</si>
  <si>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</si>
  <si>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</si>
  <si>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</si>
  <si>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</si>
  <si>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</si>
  <si>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</si>
  <si>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</si>
  <si>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</si>
  <si>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</si>
  <si>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</si>
  <si>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</si>
  <si>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</si>
  <si>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</si>
  <si>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</si>
  <si>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</si>
  <si>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</si>
  <si>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</si>
  <si>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</si>
  <si>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</si>
  <si>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</si>
  <si>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</si>
  <si>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</si>
  <si>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</si>
  <si>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</si>
  <si>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</si>
  <si>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</si>
  <si>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</si>
  <si>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</si>
  <si>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</si>
  <si>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</si>
  <si>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</si>
  <si>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</si>
  <si>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</si>
  <si>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</si>
  <si>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</si>
  <si>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</si>
  <si>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</si>
  <si>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</si>
  <si>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</si>
  <si>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</si>
  <si>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</si>
  <si>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</si>
  <si>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</si>
  <si>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</si>
  <si>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</si>
  <si>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</si>
  <si>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</si>
  <si>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</si>
  <si>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</si>
  <si>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</si>
  <si>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</si>
  <si>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</si>
  <si>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</si>
  <si>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</si>
  <si>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</si>
  <si>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</si>
  <si>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</si>
  <si>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</si>
  <si>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</si>
  <si>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</si>
  <si>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</si>
  <si>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</si>
  <si>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</si>
  <si>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</si>
  <si>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</si>
  <si>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</si>
  <si>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</si>
  <si>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</si>
  <si>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</si>
  <si>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</si>
  <si>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</si>
  <si>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</si>
  <si>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</si>
  <si>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</si>
  <si>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</si>
  <si>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</si>
  <si>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</si>
  <si>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</si>
  <si>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</si>
  <si>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</si>
  <si>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</si>
  <si>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</si>
  <si>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</si>
  <si>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</si>
  <si>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</si>
  <si>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</si>
  <si>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</si>
  <si>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</si>
  <si>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</si>
  <si>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</si>
  <si>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</si>
  <si>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</si>
  <si>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</si>
  <si>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</si>
  <si>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</si>
  <si>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</si>
  <si>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</si>
  <si>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</si>
  <si>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</si>
  <si>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</si>
  <si>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</si>
  <si>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</si>
  <si>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</si>
  <si>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</si>
  <si>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</si>
  <si>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</si>
  <si>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</si>
  <si>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</si>
  <si>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</si>
  <si>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</si>
  <si>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</si>
  <si>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</si>
  <si>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</si>
  <si>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</si>
  <si>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</si>
  <si>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</si>
  <si>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</si>
  <si>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</si>
  <si>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</si>
  <si>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</si>
  <si>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</si>
  <si>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</si>
  <si>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</si>
  <si>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</si>
  <si>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</si>
  <si>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</si>
  <si>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</si>
  <si>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</si>
  <si>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</si>
  <si>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</si>
  <si>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</si>
  <si>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</si>
  <si>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</si>
  <si>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</si>
  <si>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</si>
  <si>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</si>
  <si>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</si>
  <si>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</si>
  <si>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</si>
  <si>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</si>
  <si>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</si>
  <si>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</si>
  <si>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</si>
  <si>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</si>
  <si>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</si>
  <si>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</si>
  <si>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</si>
  <si>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</si>
  <si>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</si>
  <si>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</si>
  <si>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</si>
  <si>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</si>
  <si>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</si>
  <si>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</si>
  <si>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</si>
  <si>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</si>
  <si>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</si>
  <si>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</si>
  <si>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</si>
  <si>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</si>
  <si>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</si>
  <si>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</si>
  <si>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</si>
  <si>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</si>
  <si>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</si>
  <si>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</si>
  <si>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</si>
  <si>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</si>
  <si>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</si>
  <si>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</si>
  <si>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</si>
  <si>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</si>
  <si>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</si>
  <si>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</si>
  <si>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</si>
  <si>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</si>
  <si>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</si>
  <si>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</si>
  <si>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</si>
  <si>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</si>
  <si>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</si>
  <si>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</si>
  <si>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</si>
  <si>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</si>
  <si>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</si>
  <si>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</si>
  <si>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</si>
  <si>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</si>
  <si>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</si>
  <si>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</si>
  <si>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</si>
  <si>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</si>
  <si>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</si>
  <si>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</si>
  <si>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</si>
  <si>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</si>
  <si>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</si>
  <si>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</si>
  <si>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</si>
  <si>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</si>
  <si>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</si>
  <si>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</si>
  <si>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</si>
  <si>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</si>
  <si>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</si>
  <si>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</si>
  <si>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</si>
  <si>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</si>
  <si>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</si>
  <si>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</si>
  <si>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</si>
  <si>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</si>
  <si>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</si>
  <si>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</si>
  <si>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</si>
  <si>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</si>
  <si>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</si>
  <si>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</si>
  <si>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</si>
  <si>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</si>
  <si>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</si>
  <si>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</si>
  <si>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</si>
  <si>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</si>
  <si>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</si>
  <si>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</si>
  <si>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</si>
  <si>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</si>
  <si>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</si>
  <si>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</si>
  <si>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</si>
  <si>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</si>
  <si>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</si>
  <si>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</si>
  <si>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</si>
  <si>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</si>
  <si>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</si>
  <si>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</si>
  <si>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</si>
  <si>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</si>
  <si>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</si>
  <si>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</si>
  <si>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</si>
  <si>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</si>
  <si>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</si>
  <si>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</si>
  <si>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</si>
  <si>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</si>
  <si>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</si>
  <si>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</si>
  <si>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</si>
  <si>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</si>
  <si>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</si>
  <si>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</si>
  <si>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</si>
  <si>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</si>
  <si>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</si>
  <si>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</si>
  <si>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</si>
  <si>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</si>
  <si>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</si>
  <si>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</si>
  <si>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</si>
  <si>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</si>
  <si>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</si>
  <si>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</si>
  <si>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</si>
  <si>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</si>
  <si>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</si>
  <si>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</si>
  <si>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</si>
  <si>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</si>
  <si>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</si>
  <si>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</si>
  <si>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</si>
  <si>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</si>
  <si>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</si>
  <si>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</si>
  <si>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</si>
  <si>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</si>
  <si>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</si>
  <si>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</si>
  <si>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</si>
  <si>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</si>
  <si>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</si>
  <si>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</si>
  <si>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</si>
  <si>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</si>
  <si>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</si>
  <si>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</si>
  <si>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</si>
  <si>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</si>
  <si>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</si>
  <si>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</si>
  <si>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</si>
  <si>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</si>
  <si>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</si>
  <si>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</si>
  <si>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</si>
  <si>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</si>
  <si>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</si>
  <si>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</si>
  <si>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</si>
  <si>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</si>
  <si>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</si>
  <si>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</si>
  <si>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</si>
  <si>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</si>
  <si>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</si>
  <si>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</si>
  <si>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</si>
  <si>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</si>
  <si>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</si>
  <si>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</si>
  <si>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</si>
  <si>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</si>
  <si>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</si>
  <si>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</si>
  <si>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</si>
  <si>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</si>
  <si>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</si>
  <si>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</si>
  <si>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</si>
  <si>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</si>
  <si>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</si>
  <si>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</si>
  <si>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</si>
  <si>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</si>
  <si>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</si>
  <si>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</si>
  <si>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</si>
  <si>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</si>
  <si>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</si>
  <si>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</si>
  <si>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</si>
  <si>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</si>
  <si>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</si>
  <si>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</si>
  <si>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</si>
  <si>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</si>
  <si>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</si>
  <si>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</si>
  <si>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</si>
  <si>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</si>
  <si>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</si>
  <si>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</si>
  <si>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</si>
  <si>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</si>
  <si>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</si>
  <si>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</si>
  <si>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</si>
  <si>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</si>
  <si>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</si>
  <si>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</si>
  <si>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</si>
  <si>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</si>
  <si>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</si>
  <si>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</si>
  <si>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</si>
  <si>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</si>
  <si>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</si>
  <si>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</si>
  <si>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</si>
  <si>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</si>
  <si>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</si>
  <si>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</si>
  <si>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</si>
  <si>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</si>
  <si>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</si>
  <si>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</si>
  <si>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</si>
  <si>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</si>
  <si>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</si>
  <si>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</si>
  <si>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</si>
  <si>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</si>
  <si>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</si>
  <si>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</si>
  <si>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</si>
  <si>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</si>
  <si>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</si>
  <si>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</si>
  <si>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</si>
  <si>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</si>
  <si>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</si>
  <si>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</si>
  <si>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</si>
  <si>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</si>
  <si>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</si>
  <si>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</si>
  <si>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</si>
  <si>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</si>
  <si>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</si>
  <si>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</si>
  <si>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</si>
  <si>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</si>
  <si>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</si>
  <si>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</si>
  <si>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</si>
  <si>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</si>
  <si>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</si>
  <si>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</si>
  <si>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</si>
  <si>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</si>
  <si>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</si>
  <si>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</si>
  <si>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</si>
  <si>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</si>
  <si>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</si>
  <si>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</si>
  <si>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</si>
  <si>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</si>
  <si>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</si>
  <si>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</si>
  <si>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</si>
  <si>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</si>
  <si>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</si>
  <si>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</si>
  <si>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</si>
  <si>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</si>
  <si>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</si>
  <si>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</si>
  <si>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</si>
  <si>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</si>
  <si>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</si>
  <si>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</si>
  <si>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</si>
  <si>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</si>
  <si>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</si>
  <si>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</si>
  <si>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</si>
  <si>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</si>
  <si>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</si>
  <si>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</si>
  <si>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</si>
  <si>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</si>
  <si>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</si>
  <si>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</si>
  <si>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</si>
  <si>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</si>
  <si>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</si>
  <si>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</si>
  <si>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</si>
  <si>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</si>
  <si>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</si>
  <si>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</si>
  <si>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</si>
  <si>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</si>
  <si>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</si>
  <si>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</si>
  <si>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</si>
  <si>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</si>
  <si>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</si>
  <si>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</si>
  <si>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</si>
  <si>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</si>
  <si>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</si>
  <si>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</si>
  <si>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</si>
  <si>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</si>
  <si>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</si>
  <si>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</si>
  <si>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</si>
  <si>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</si>
  <si>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</si>
  <si>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</si>
  <si>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</si>
  <si>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</si>
  <si>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</si>
  <si>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</si>
  <si>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</si>
  <si>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</si>
  <si>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</si>
  <si>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</si>
  <si>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</si>
  <si>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</si>
  <si>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</si>
  <si>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</si>
  <si>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</si>
  <si>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</si>
  <si>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</si>
  <si>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</si>
  <si>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</si>
  <si>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</si>
  <si>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</si>
  <si>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</si>
  <si>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</si>
  <si>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</si>
  <si>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</si>
  <si>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</si>
  <si>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</si>
  <si>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</si>
  <si>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</si>
  <si>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</si>
  <si>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</si>
  <si>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</si>
  <si>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</si>
  <si>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</si>
  <si>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</si>
  <si>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</si>
  <si>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</si>
  <si>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</si>
  <si>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</si>
  <si>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</si>
  <si>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</si>
  <si>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</si>
  <si>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</si>
  <si>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</si>
  <si>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</si>
  <si>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</si>
  <si>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</si>
  <si>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</si>
  <si>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</si>
  <si>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</si>
  <si>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</si>
  <si>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</si>
  <si>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</si>
  <si>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</si>
  <si>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</si>
  <si>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</si>
  <si>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</si>
  <si>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</si>
  <si>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</si>
  <si>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</si>
  <si>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</si>
  <si>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</si>
  <si>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</si>
  <si>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</si>
  <si>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</si>
  <si>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</si>
  <si>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</si>
  <si>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</si>
  <si>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</si>
  <si>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</si>
  <si>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</si>
  <si>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</si>
  <si>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</si>
  <si>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</si>
  <si>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</si>
  <si>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</si>
  <si>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</si>
  <si>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</si>
  <si>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</si>
  <si>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</si>
  <si>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</si>
  <si>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</si>
  <si>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</si>
  <si>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</si>
  <si>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</si>
  <si>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</si>
  <si>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</si>
  <si>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</si>
  <si>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</si>
  <si>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</si>
  <si>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</si>
  <si>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</si>
  <si>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</si>
  <si>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</si>
  <si>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</si>
  <si>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</si>
  <si>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</si>
  <si>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</si>
  <si>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</si>
  <si>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</si>
  <si>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</si>
  <si>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</si>
  <si>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</si>
  <si>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</si>
  <si>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</si>
  <si>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</si>
  <si>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</si>
  <si>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</si>
  <si>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</si>
  <si>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</si>
  <si>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</si>
  <si>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</si>
  <si>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</si>
  <si>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</si>
  <si>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</si>
  <si>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</si>
  <si>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</si>
  <si>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</si>
  <si>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</si>
  <si>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</si>
  <si>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</si>
  <si>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</si>
  <si>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</si>
  <si>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</si>
  <si>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</si>
  <si>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</si>
  <si>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</si>
  <si>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</si>
  <si>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</si>
  <si>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</si>
  <si>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</si>
  <si>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</si>
  <si>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</si>
  <si>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</si>
  <si>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</si>
  <si>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</si>
  <si>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</si>
  <si>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</si>
  <si>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</si>
  <si>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</si>
  <si>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</si>
  <si>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</si>
  <si>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</si>
  <si>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</si>
  <si>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</si>
  <si>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</si>
  <si>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</si>
  <si>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</si>
  <si>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</si>
  <si>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</si>
  <si>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</si>
  <si>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</si>
  <si>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</si>
  <si>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</si>
  <si>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</si>
  <si>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</si>
  <si>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</si>
  <si>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</si>
  <si>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</si>
  <si>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</si>
  <si>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</si>
  <si>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</si>
  <si>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</si>
  <si>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</si>
  <si>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</si>
  <si>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</si>
  <si>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</si>
  <si>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</si>
  <si>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</si>
  <si>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</si>
  <si>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</si>
  <si>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</si>
  <si>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</si>
  <si>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</si>
  <si>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</si>
  <si>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</si>
  <si>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</si>
  <si>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</si>
  <si>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</si>
  <si>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</si>
  <si>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</si>
  <si>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</si>
  <si>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</si>
  <si>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</si>
  <si>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</si>
  <si>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</si>
  <si>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</si>
  <si>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</si>
  <si>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</si>
  <si>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</si>
  <si>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</si>
  <si>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</si>
  <si>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</si>
  <si>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</si>
  <si>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</si>
  <si>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</si>
  <si>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</si>
  <si>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</si>
  <si>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</si>
  <si>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</si>
  <si>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</si>
  <si>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</si>
  <si>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</si>
  <si>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</si>
  <si>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</si>
  <si>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</si>
  <si>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</si>
  <si>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</si>
  <si>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</si>
  <si>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</si>
  <si>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</si>
  <si>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</si>
  <si>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</si>
  <si>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</si>
  <si>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</si>
  <si>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</si>
  <si>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</si>
  <si>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</si>
  <si>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</si>
  <si>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</si>
  <si>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</si>
  <si>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</si>
  <si>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</si>
  <si>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</si>
  <si>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</si>
  <si>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</si>
  <si>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</si>
  <si>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</si>
  <si>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</si>
  <si>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</si>
  <si>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</si>
  <si>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</si>
  <si>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</si>
  <si>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</si>
  <si>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</si>
  <si>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</si>
  <si>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</si>
  <si>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</si>
  <si>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</si>
  <si>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</si>
  <si>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</si>
  <si>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</si>
  <si>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</si>
  <si>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</si>
  <si>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</si>
  <si>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</si>
  <si>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</si>
  <si>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</si>
  <si>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</si>
  <si>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</si>
  <si>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</si>
  <si>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</si>
  <si>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</si>
  <si>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</si>
  <si>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</si>
  <si>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</si>
  <si>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</si>
  <si>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</si>
  <si>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</si>
  <si>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</si>
  <si>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</si>
  <si>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</si>
  <si>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</si>
  <si>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</si>
  <si>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</si>
  <si>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</si>
  <si>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</si>
  <si>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</si>
  <si>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</si>
  <si>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</si>
  <si>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</si>
  <si>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</si>
  <si>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</si>
  <si>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</si>
  <si>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</si>
  <si>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</si>
  <si>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</si>
  <si>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</si>
  <si>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</si>
  <si>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</si>
  <si>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</si>
  <si>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</si>
  <si>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</si>
  <si>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</si>
  <si>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</si>
  <si>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</si>
  <si>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</si>
  <si>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</si>
  <si>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</si>
  <si>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</si>
  <si>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</si>
  <si>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</si>
  <si>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</si>
  <si>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</si>
  <si>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</si>
  <si>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</si>
  <si>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</si>
  <si>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</si>
  <si>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</si>
  <si>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</si>
  <si>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</si>
  <si>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</si>
  <si>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</si>
  <si>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</si>
  <si>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</si>
  <si>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</si>
  <si>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</si>
  <si>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</si>
  <si>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</si>
  <si>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</si>
  <si>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</si>
  <si>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</si>
  <si>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</si>
  <si>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</si>
  <si>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</si>
  <si>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</si>
  <si>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</si>
  <si>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</si>
  <si>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</si>
  <si>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</si>
  <si>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</si>
  <si>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</si>
  <si>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</si>
  <si>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</si>
  <si>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</si>
  <si>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</si>
  <si>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</si>
  <si>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</si>
  <si>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</si>
  <si>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</si>
  <si>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</si>
  <si>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</si>
  <si>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</si>
  <si>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</si>
  <si>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</si>
  <si>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</si>
  <si>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</si>
  <si>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</si>
  <si>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</si>
  <si>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</si>
  <si>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</si>
  <si>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</si>
  <si>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</si>
  <si>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</si>
  <si>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</si>
  <si>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</si>
  <si>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</si>
  <si>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</si>
  <si>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</si>
  <si>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</si>
  <si>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</si>
  <si>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</si>
  <si>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</si>
  <si>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</si>
  <si>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</si>
  <si>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</si>
  <si>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</si>
  <si>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</si>
  <si>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</si>
  <si>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</si>
  <si>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</si>
  <si>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</si>
  <si>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</si>
  <si>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</si>
  <si>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</si>
  <si>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</si>
  <si>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</si>
  <si>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</si>
  <si>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</si>
  <si>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</si>
  <si>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</si>
  <si>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</si>
  <si>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</si>
  <si>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</si>
  <si>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</si>
  <si>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</si>
  <si>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</si>
  <si>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</si>
  <si>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</si>
  <si>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</si>
  <si>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</si>
  <si>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</si>
  <si>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</si>
  <si>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</si>
  <si>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</si>
  <si>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</si>
  <si>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</si>
  <si>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</si>
  <si>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</si>
  <si>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</si>
  <si>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</si>
  <si>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</si>
  <si>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</si>
  <si>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</si>
  <si>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</si>
  <si>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</si>
  <si>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</si>
  <si>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</si>
  <si>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</si>
  <si>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</si>
  <si>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</si>
  <si>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</si>
  <si>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</si>
  <si>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</si>
  <si>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</si>
  <si>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</si>
  <si>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</si>
  <si>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</si>
  <si>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</si>
  <si>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</si>
  <si>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</si>
  <si>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</si>
  <si>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</si>
  <si>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</si>
  <si>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</si>
  <si>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</si>
  <si>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</si>
  <si>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</si>
  <si>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</si>
  <si>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</si>
  <si>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</si>
  <si>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</si>
  <si>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</si>
  <si>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</si>
  <si>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</si>
  <si>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</si>
  <si>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</si>
  <si>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</si>
  <si>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</si>
  <si>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</si>
  <si>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</si>
  <si>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</si>
  <si>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</si>
  <si>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</si>
  <si>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</si>
  <si>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</si>
  <si>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</si>
  <si>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</si>
  <si>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</si>
  <si>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</si>
  <si>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</si>
  <si>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</si>
  <si>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</si>
  <si>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</si>
  <si>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</si>
  <si>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</si>
  <si>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</si>
  <si>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</si>
  <si>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</si>
  <si>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</si>
  <si>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</si>
  <si>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</si>
  <si>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</si>
  <si>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</si>
  <si>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</si>
  <si>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</si>
  <si>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</si>
  <si>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</si>
  <si>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</si>
  <si>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</si>
  <si>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</si>
  <si>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</si>
  <si>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</si>
  <si>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</si>
  <si>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</si>
  <si>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</si>
  <si>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</si>
  <si>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</si>
  <si>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</si>
  <si>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</si>
  <si>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</si>
  <si>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</si>
  <si>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</si>
  <si>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</si>
  <si>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</si>
  <si>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</si>
  <si>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</si>
  <si>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</si>
  <si>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</si>
  <si>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</si>
  <si>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</si>
  <si>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</si>
  <si>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</si>
  <si>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</si>
  <si>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</si>
  <si>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</si>
  <si>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</si>
  <si>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</si>
  <si>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</si>
  <si>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</si>
  <si>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</si>
  <si>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</si>
  <si>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</si>
  <si>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</si>
  <si>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</si>
  <si>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</si>
  <si>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</si>
  <si>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</si>
  <si>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</si>
  <si>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</si>
  <si>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</si>
  <si>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</si>
  <si>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</si>
  <si>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</si>
  <si>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</si>
  <si>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</si>
  <si>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</si>
  <si>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</si>
  <si>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</si>
  <si>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</si>
  <si>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</si>
  <si>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</si>
  <si>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</si>
  <si>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</si>
  <si>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</si>
  <si>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</si>
  <si>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</si>
  <si>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</si>
  <si>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</si>
  <si>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</si>
  <si>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</si>
  <si>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</si>
  <si>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</si>
  <si>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</si>
  <si>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</si>
  <si>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</si>
  <si>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</si>
  <si>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</si>
  <si>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</si>
  <si>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</si>
  <si>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</si>
  <si>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</si>
  <si>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</si>
  <si>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</si>
  <si>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</si>
  <si>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</si>
  <si>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</si>
  <si>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</si>
  <si>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</si>
  <si>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</si>
  <si>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</si>
  <si>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</si>
  <si>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</si>
  <si>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</si>
  <si>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</si>
  <si>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</si>
  <si>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</si>
  <si>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</si>
  <si>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</si>
  <si>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</si>
  <si>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</si>
  <si>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</si>
  <si>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</si>
  <si>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</si>
  <si>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</si>
  <si>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</si>
  <si>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</si>
  <si>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</si>
  <si>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</si>
  <si>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</si>
  <si>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</si>
  <si>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</si>
  <si>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</si>
  <si>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</si>
  <si>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</si>
  <si>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</si>
  <si>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</si>
  <si>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</si>
  <si>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</si>
  <si>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</si>
  <si>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</si>
  <si>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</si>
  <si>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</si>
  <si>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</si>
  <si>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</si>
  <si>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</si>
  <si>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</si>
  <si>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</si>
  <si>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</si>
  <si>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</si>
  <si>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</si>
  <si>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</si>
  <si>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</si>
  <si>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</si>
  <si>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</si>
  <si>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</si>
  <si>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</si>
  <si>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</si>
  <si>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</si>
  <si>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</si>
  <si>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</si>
  <si>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</si>
  <si>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</si>
  <si>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</si>
  <si>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</si>
  <si>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31/01/2020</t>
  </si>
  <si>
    <t>Cut-off Date: 31/01/2020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</si>
</sst>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25" sqref="G25"/>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B49" sqref="B4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27" sqref="O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1764</v>
      </c>
      <c r="G9" s="7"/>
      <c r="H9" s="7"/>
      <c r="I9" s="7"/>
      <c r="J9" s="8"/>
    </row>
    <row r="10" spans="2:10" ht="21" x14ac:dyDescent="0.25">
      <c r="B10" s="6"/>
      <c r="C10" s="7"/>
      <c r="D10" s="7"/>
      <c r="E10" s="7"/>
      <c r="F10" s="12" t="s">
        <v>1765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1" zoomScale="85" zoomScaleNormal="85" workbookViewId="0">
      <selection activeCell="B222" sqref="B22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43861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27585.563516999999</v>
      </c>
      <c r="F38" s="42"/>
      <c r="H38" s="23"/>
      <c r="L38" s="23"/>
      <c r="M38" s="23"/>
    </row>
    <row r="39" spans="1:14" x14ac:dyDescent="0.25">
      <c r="A39" s="25" t="s">
        <v>66</v>
      </c>
      <c r="B39" s="42" t="s">
        <v>67</v>
      </c>
      <c r="C39" s="178">
        <v>19172.733987</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0.43879133438685836</v>
      </c>
      <c r="E45" s="144"/>
      <c r="F45" s="144" t="s">
        <v>35</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24152.485359999999</v>
      </c>
      <c r="E53" s="50"/>
      <c r="F53" s="159">
        <f>IF($C$58=0,"",IF(C53="[for completion]","",C53/$C$58))</f>
        <v>0.87554801427622397</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3433.0781569999999</v>
      </c>
      <c r="E56" s="50"/>
      <c r="F56" s="167">
        <f t="shared" si="0"/>
        <v>0.124451985723776</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27585.563516999999</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19.09</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141.1</v>
      </c>
      <c r="D70" s="184" t="s">
        <v>1341</v>
      </c>
      <c r="E70" s="21"/>
      <c r="F70" s="159">
        <f t="shared" ref="F70:F76" si="2">IF($C$77=0,"",IF(C70="[for completion]","",C70/$C$77))</f>
        <v>5.8420501745576441E-3</v>
      </c>
      <c r="G70" s="159" t="str">
        <f>IF($D$77=0,"",IF(D70="[Mark as ND1 if not relevant]","",D70/$D$77))</f>
        <v/>
      </c>
      <c r="H70" s="23"/>
      <c r="L70" s="23"/>
      <c r="M70" s="23"/>
      <c r="N70" s="55"/>
    </row>
    <row r="71" spans="1:14" x14ac:dyDescent="0.25">
      <c r="A71" s="25" t="s">
        <v>115</v>
      </c>
      <c r="B71" s="140" t="s">
        <v>1666</v>
      </c>
      <c r="C71" s="171">
        <v>206.46</v>
      </c>
      <c r="D71" s="184" t="s">
        <v>1341</v>
      </c>
      <c r="E71" s="21"/>
      <c r="F71" s="159">
        <f t="shared" si="2"/>
        <v>8.5481904963796689E-3</v>
      </c>
      <c r="G71" s="159" t="str">
        <f t="shared" ref="G71:G76" si="3">IF($D$77=0,"",IF(D71="[Mark as ND1 if not relevant]","",D71/$D$77))</f>
        <v/>
      </c>
      <c r="H71" s="23"/>
      <c r="L71" s="23"/>
      <c r="M71" s="23"/>
      <c r="N71" s="55"/>
    </row>
    <row r="72" spans="1:14" x14ac:dyDescent="0.25">
      <c r="A72" s="25" t="s">
        <v>116</v>
      </c>
      <c r="B72" s="139" t="s">
        <v>1667</v>
      </c>
      <c r="C72" s="171">
        <v>278.58</v>
      </c>
      <c r="D72" s="184" t="s">
        <v>1341</v>
      </c>
      <c r="E72" s="21"/>
      <c r="F72" s="159">
        <f t="shared" si="2"/>
        <v>1.1534219260299563E-2</v>
      </c>
      <c r="G72" s="159" t="str">
        <f t="shared" si="3"/>
        <v/>
      </c>
      <c r="H72" s="23"/>
      <c r="L72" s="23"/>
      <c r="M72" s="23"/>
      <c r="N72" s="55"/>
    </row>
    <row r="73" spans="1:14" x14ac:dyDescent="0.25">
      <c r="A73" s="25" t="s">
        <v>117</v>
      </c>
      <c r="B73" s="139" t="s">
        <v>1668</v>
      </c>
      <c r="C73" s="171">
        <v>401.72</v>
      </c>
      <c r="D73" s="184" t="s">
        <v>1341</v>
      </c>
      <c r="E73" s="21"/>
      <c r="F73" s="159">
        <f t="shared" si="2"/>
        <v>1.6632660496975881E-2</v>
      </c>
      <c r="G73" s="159" t="str">
        <f t="shared" si="3"/>
        <v/>
      </c>
      <c r="H73" s="23"/>
      <c r="L73" s="23"/>
      <c r="M73" s="23"/>
      <c r="N73" s="55"/>
    </row>
    <row r="74" spans="1:14" x14ac:dyDescent="0.25">
      <c r="A74" s="25" t="s">
        <v>118</v>
      </c>
      <c r="B74" s="139" t="s">
        <v>1669</v>
      </c>
      <c r="C74" s="171">
        <v>349</v>
      </c>
      <c r="D74" s="184" t="s">
        <v>1341</v>
      </c>
      <c r="E74" s="21"/>
      <c r="F74" s="159">
        <f t="shared" si="2"/>
        <v>1.4449861877538042E-2</v>
      </c>
      <c r="G74" s="159" t="str">
        <f t="shared" si="3"/>
        <v/>
      </c>
      <c r="H74" s="23"/>
      <c r="L74" s="23"/>
      <c r="M74" s="23"/>
      <c r="N74" s="55"/>
    </row>
    <row r="75" spans="1:14" x14ac:dyDescent="0.25">
      <c r="A75" s="25" t="s">
        <v>119</v>
      </c>
      <c r="B75" s="139" t="s">
        <v>1670</v>
      </c>
      <c r="C75" s="171">
        <v>3202.82</v>
      </c>
      <c r="D75" s="184" t="s">
        <v>1341</v>
      </c>
      <c r="E75" s="21"/>
      <c r="F75" s="159">
        <f t="shared" si="2"/>
        <v>0.13260832842010428</v>
      </c>
      <c r="G75" s="159" t="str">
        <f t="shared" si="3"/>
        <v/>
      </c>
      <c r="H75" s="23"/>
      <c r="L75" s="23"/>
      <c r="M75" s="23"/>
      <c r="N75" s="55"/>
    </row>
    <row r="76" spans="1:14" x14ac:dyDescent="0.25">
      <c r="A76" s="25" t="s">
        <v>120</v>
      </c>
      <c r="B76" s="139" t="s">
        <v>1671</v>
      </c>
      <c r="C76" s="171">
        <v>19572.8</v>
      </c>
      <c r="D76" s="184" t="s">
        <v>1341</v>
      </c>
      <c r="E76" s="21"/>
      <c r="F76" s="159">
        <f t="shared" si="2"/>
        <v>0.81038468927414486</v>
      </c>
      <c r="G76" s="159" t="str">
        <f t="shared" si="3"/>
        <v/>
      </c>
      <c r="H76" s="23"/>
      <c r="L76" s="23"/>
      <c r="M76" s="23"/>
      <c r="N76" s="55"/>
    </row>
    <row r="77" spans="1:14" x14ac:dyDescent="0.25">
      <c r="A77" s="25" t="s">
        <v>121</v>
      </c>
      <c r="B77" s="59" t="s">
        <v>100</v>
      </c>
      <c r="C77" s="152">
        <f>SUM(C70:C76)</f>
        <v>24152.48</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3.33</v>
      </c>
      <c r="D89" s="171">
        <v>4.2647750358568519</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2756.9115131200001</v>
      </c>
      <c r="D93" s="171">
        <v>0</v>
      </c>
      <c r="E93" s="21"/>
      <c r="F93" s="159">
        <f>IF($C$100=0,"",IF(C93="[for completion]","",IF(C93="","",C93/$C$100)))</f>
        <v>0.14379334293022886</v>
      </c>
      <c r="G93" s="159">
        <f>IF($D$100=0,"",IF(D93="[Mark as ND1 if not relevant]","",IF(D93="","",D93/$D$100)))</f>
        <v>0</v>
      </c>
      <c r="H93" s="23"/>
      <c r="L93" s="23"/>
      <c r="M93" s="23"/>
      <c r="N93" s="55"/>
    </row>
    <row r="94" spans="1:14" x14ac:dyDescent="0.25">
      <c r="A94" s="25" t="s">
        <v>143</v>
      </c>
      <c r="B94" s="140" t="s">
        <v>1666</v>
      </c>
      <c r="C94" s="171">
        <v>5570.5969999999998</v>
      </c>
      <c r="D94" s="171">
        <v>2844.5915131199999</v>
      </c>
      <c r="E94" s="21"/>
      <c r="F94" s="159">
        <f t="shared" ref="F94:F99" si="6">IF($C$100=0,"",IF(C94="[for completion]","",IF(C94="","",C94/$C$100)))</f>
        <v>0.29054786885074696</v>
      </c>
      <c r="G94" s="159">
        <f t="shared" ref="G94:G99" si="7">IF($D$100=0,"",IF(D94="[Mark as ND1 if not relevant]","",IF(D94="","",D94/$D$100)))</f>
        <v>0.14836650396500367</v>
      </c>
      <c r="H94" s="23"/>
      <c r="L94" s="23"/>
      <c r="M94" s="23"/>
      <c r="N94" s="55"/>
    </row>
    <row r="95" spans="1:14" x14ac:dyDescent="0.25">
      <c r="A95" s="25" t="s">
        <v>144</v>
      </c>
      <c r="B95" s="140" t="s">
        <v>1667</v>
      </c>
      <c r="C95" s="171">
        <v>1826.9973</v>
      </c>
      <c r="D95" s="171">
        <v>5588.3143</v>
      </c>
      <c r="E95" s="21"/>
      <c r="F95" s="159">
        <f t="shared" si="6"/>
        <v>9.5291433200260012E-2</v>
      </c>
      <c r="G95" s="159">
        <f t="shared" si="7"/>
        <v>0.29147195719474123</v>
      </c>
      <c r="H95" s="23"/>
      <c r="L95" s="23"/>
      <c r="M95" s="23"/>
      <c r="N95" s="55"/>
    </row>
    <row r="96" spans="1:14" x14ac:dyDescent="0.25">
      <c r="A96" s="25" t="s">
        <v>145</v>
      </c>
      <c r="B96" s="140" t="s">
        <v>1668</v>
      </c>
      <c r="C96" s="171">
        <v>1038.4375</v>
      </c>
      <c r="D96" s="171">
        <v>1868.5374999999999</v>
      </c>
      <c r="E96" s="21"/>
      <c r="F96" s="159">
        <f t="shared" si="6"/>
        <v>5.4162202464062205E-2</v>
      </c>
      <c r="G96" s="159">
        <f t="shared" si="7"/>
        <v>9.7458062123808739E-2</v>
      </c>
      <c r="H96" s="23"/>
      <c r="L96" s="23"/>
      <c r="M96" s="23"/>
      <c r="N96" s="55"/>
    </row>
    <row r="97" spans="1:14" x14ac:dyDescent="0.25">
      <c r="A97" s="25" t="s">
        <v>146</v>
      </c>
      <c r="B97" s="140" t="s">
        <v>1669</v>
      </c>
      <c r="C97" s="171">
        <v>4205.7488739999999</v>
      </c>
      <c r="D97" s="171">
        <v>952.97640000000001</v>
      </c>
      <c r="E97" s="21"/>
      <c r="F97" s="159">
        <f t="shared" si="6"/>
        <v>0.21936093604727261</v>
      </c>
      <c r="G97" s="159">
        <f t="shared" si="7"/>
        <v>4.9704773489278972E-2</v>
      </c>
      <c r="H97" s="23"/>
      <c r="L97" s="23"/>
      <c r="M97" s="23"/>
    </row>
    <row r="98" spans="1:14" x14ac:dyDescent="0.25">
      <c r="A98" s="25" t="s">
        <v>147</v>
      </c>
      <c r="B98" s="140" t="s">
        <v>1670</v>
      </c>
      <c r="C98" s="171">
        <v>3503.1848</v>
      </c>
      <c r="D98" s="171">
        <v>6897.4572740000003</v>
      </c>
      <c r="E98" s="21"/>
      <c r="F98" s="159">
        <f t="shared" si="6"/>
        <v>0.18271701898922688</v>
      </c>
      <c r="G98" s="159">
        <f t="shared" si="7"/>
        <v>0.35975345397446318</v>
      </c>
      <c r="H98" s="23"/>
      <c r="L98" s="23"/>
      <c r="M98" s="23"/>
    </row>
    <row r="99" spans="1:14" x14ac:dyDescent="0.25">
      <c r="A99" s="25" t="s">
        <v>148</v>
      </c>
      <c r="B99" s="140" t="s">
        <v>1671</v>
      </c>
      <c r="C99" s="171">
        <v>270.85700000000003</v>
      </c>
      <c r="D99" s="171">
        <v>1020.857</v>
      </c>
      <c r="E99" s="21"/>
      <c r="F99" s="159">
        <f t="shared" si="6"/>
        <v>1.4127197518202586E-2</v>
      </c>
      <c r="G99" s="159">
        <f t="shared" si="7"/>
        <v>5.3245249252704331E-2</v>
      </c>
      <c r="H99" s="23"/>
      <c r="L99" s="23"/>
      <c r="M99" s="23"/>
    </row>
    <row r="100" spans="1:14" x14ac:dyDescent="0.25">
      <c r="A100" s="25" t="s">
        <v>149</v>
      </c>
      <c r="B100" s="59" t="s">
        <v>100</v>
      </c>
      <c r="C100" s="152">
        <f>SUM(C93:C99)</f>
        <v>19172.733987119998</v>
      </c>
      <c r="D100" s="152">
        <f>SUM(D93:D99)</f>
        <v>19172.733987119998</v>
      </c>
      <c r="E100" s="42"/>
      <c r="F100" s="160">
        <f>SUM(F93:F99)</f>
        <v>1.0000000000000002</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27585.563516999999</v>
      </c>
      <c r="D119" s="171">
        <f>C38</f>
        <v>27585.563516999999</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27585.563516999999</v>
      </c>
      <c r="D129" s="150">
        <f>SUM(D112:D128)</f>
        <v>27585.563516999999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9600.7831120499995</v>
      </c>
      <c r="D138" s="171">
        <v>9182.7204739999997</v>
      </c>
      <c r="E138" s="51"/>
      <c r="F138" s="159">
        <f>IF($C$155=0,"",IF(C138="[for completion]","",IF(C138="","",C138/$C$155)))</f>
        <v>0.49093121065714779</v>
      </c>
      <c r="G138" s="159">
        <f>IF($D$155=0,"",IF(D138="[for completion]","",IF(D138="","",D138/$D$155)))</f>
        <v>0.47894684608720051</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9822.7019999999993</v>
      </c>
      <c r="D145" s="171">
        <v>9822.7019999999993</v>
      </c>
      <c r="E145" s="42"/>
      <c r="F145" s="159">
        <f t="shared" si="18"/>
        <v>0.50227892126132145</v>
      </c>
      <c r="G145" s="159">
        <f t="shared" si="19"/>
        <v>0.51232662001145834</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132.78449076999999</v>
      </c>
      <c r="D149" s="171">
        <v>167.31151312</v>
      </c>
      <c r="E149" s="42"/>
      <c r="F149" s="159">
        <f t="shared" si="22"/>
        <v>6.7898680815308759E-3</v>
      </c>
      <c r="G149" s="159">
        <f t="shared" si="23"/>
        <v>8.7265339013412359E-3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0</v>
      </c>
      <c r="D153" s="171">
        <v>0</v>
      </c>
      <c r="E153" s="42"/>
      <c r="F153" s="159">
        <f t="shared" si="22"/>
        <v>0</v>
      </c>
      <c r="G153" s="159">
        <f t="shared" si="23"/>
        <v>0</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19556.269602819997</v>
      </c>
      <c r="D155" s="150">
        <f>SUM(D138:D154)</f>
        <v>19172.733987119998</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12731.269602819993</v>
      </c>
      <c r="D164" s="171">
        <v>12347.733987119998</v>
      </c>
      <c r="E164" s="63"/>
      <c r="F164" s="159">
        <f>IF($C$167=0,"",IF(C164="[for completion]","",IF(C164="","",C164/$C$167)))</f>
        <v>0.65100706123340402</v>
      </c>
      <c r="G164" s="159">
        <f>IF($D$167=0,"",IF(D164="[for completion]","",IF(D164="","",D164/$D$167)))</f>
        <v>0.64402572921603407</v>
      </c>
      <c r="H164" s="23"/>
      <c r="L164" s="23"/>
      <c r="M164" s="23"/>
      <c r="N164" s="55"/>
    </row>
    <row r="165" spans="1:14" x14ac:dyDescent="0.25">
      <c r="A165" s="25" t="s">
        <v>224</v>
      </c>
      <c r="B165" s="23" t="s">
        <v>225</v>
      </c>
      <c r="C165" s="171">
        <v>6825</v>
      </c>
      <c r="D165" s="171">
        <v>6825</v>
      </c>
      <c r="E165" s="63"/>
      <c r="F165" s="159">
        <f t="shared" ref="F165:F166" si="26">IF($C$167=0,"",IF(C165="[for completion]","",IF(C165="","",C165/$C$167)))</f>
        <v>0.34899293876659598</v>
      </c>
      <c r="G165" s="159">
        <f t="shared" ref="G165:G166" si="27">IF($D$167=0,"",IF(D165="[for completion]","",IF(D165="","",D165/$D$167)))</f>
        <v>0.35597427078396587</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19556.269602819993</v>
      </c>
      <c r="D167" s="162">
        <f>SUM(D164:D166)</f>
        <v>19172.733987119998</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1">
        <f>C56</f>
        <v>3433.0781569999999</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3433.0781569999999</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1">
        <f>C174</f>
        <v>3433.0781569999999</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71">
        <f>C193</f>
        <v>3433.0781569999999</v>
      </c>
      <c r="E207" s="53"/>
      <c r="F207" s="159"/>
      <c r="G207" s="53"/>
      <c r="H207" s="23"/>
      <c r="L207" s="23"/>
      <c r="M207" s="23"/>
      <c r="N207" s="55"/>
    </row>
    <row r="208" spans="1:14" x14ac:dyDescent="0.25">
      <c r="A208" s="25" t="s">
        <v>291</v>
      </c>
      <c r="B208" s="59" t="s">
        <v>100</v>
      </c>
      <c r="C208" s="152">
        <f>SUM(C193:C206)</f>
        <v>3433.0781569999999</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1">
        <f>C193</f>
        <v>3433.0781569999999</v>
      </c>
      <c r="E217" s="63"/>
      <c r="F217" s="159">
        <f>IF($C$38=0,"",IF(C217="[for completion]","",IF(C217="","",C217/$C$38)))</f>
        <v>0.124451985723776</v>
      </c>
      <c r="G217" s="159">
        <f>IF($C$39=0,"",IF(C217="[for completion]","",IF(C217="","",C217/$C$39)))</f>
        <v>0.17906043860660589</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3433.0781569999999</v>
      </c>
      <c r="E220" s="63"/>
      <c r="F220" s="144">
        <f>SUM(F217:F219)</f>
        <v>0.124451985723776</v>
      </c>
      <c r="G220" s="144">
        <f>SUM(G217:G219)</f>
        <v>0.17906043860660589</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22942.096933000001</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I16" sqref="I1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24152.49</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24152.49</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241872</v>
      </c>
      <c r="D28" s="171">
        <v>0</v>
      </c>
      <c r="F28" s="171">
        <f>C28</f>
        <v>241872</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1732</v>
      </c>
      <c r="C99" s="180">
        <v>0.12416361883221386</v>
      </c>
      <c r="D99" s="142">
        <v>0</v>
      </c>
      <c r="E99" s="142"/>
      <c r="F99" s="180">
        <f>C99</f>
        <v>0.12416361883221386</v>
      </c>
      <c r="G99" s="108"/>
    </row>
    <row r="100" spans="1:7" x14ac:dyDescent="0.25">
      <c r="A100" s="108" t="s">
        <v>609</v>
      </c>
      <c r="B100" s="129" t="s">
        <v>1733</v>
      </c>
      <c r="C100" s="180">
        <v>4.6423478576474317E-2</v>
      </c>
      <c r="D100" s="142">
        <v>0</v>
      </c>
      <c r="E100" s="142"/>
      <c r="F100" s="180">
        <f t="shared" ref="F100:F110" si="1">C100</f>
        <v>4.6423478576474317E-2</v>
      </c>
      <c r="G100" s="108"/>
    </row>
    <row r="101" spans="1:7" x14ac:dyDescent="0.25">
      <c r="A101" s="108" t="s">
        <v>610</v>
      </c>
      <c r="B101" s="129" t="s">
        <v>1734</v>
      </c>
      <c r="C101" s="180">
        <v>0.20591779996849019</v>
      </c>
      <c r="D101" s="142">
        <v>0</v>
      </c>
      <c r="E101" s="142"/>
      <c r="F101" s="180">
        <f t="shared" si="1"/>
        <v>0.20591779996849019</v>
      </c>
      <c r="G101" s="108"/>
    </row>
    <row r="102" spans="1:7" x14ac:dyDescent="0.25">
      <c r="A102" s="108" t="s">
        <v>611</v>
      </c>
      <c r="B102" s="129" t="s">
        <v>1735</v>
      </c>
      <c r="C102" s="180">
        <v>1.8910421169904983E-2</v>
      </c>
      <c r="D102" s="142">
        <v>0</v>
      </c>
      <c r="E102" s="142"/>
      <c r="F102" s="180">
        <f t="shared" si="1"/>
        <v>1.8910421169904983E-2</v>
      </c>
      <c r="G102" s="108"/>
    </row>
    <row r="103" spans="1:7" x14ac:dyDescent="0.25">
      <c r="A103" s="108" t="s">
        <v>612</v>
      </c>
      <c r="B103" s="129" t="s">
        <v>1736</v>
      </c>
      <c r="C103" s="180">
        <v>7.0936848426615698E-2</v>
      </c>
      <c r="D103" s="142">
        <v>0</v>
      </c>
      <c r="E103" s="142"/>
      <c r="F103" s="180">
        <f t="shared" si="1"/>
        <v>7.0936848426615698E-2</v>
      </c>
      <c r="G103" s="108"/>
    </row>
    <row r="104" spans="1:7" x14ac:dyDescent="0.25">
      <c r="A104" s="108" t="s">
        <v>613</v>
      </c>
      <c r="B104" s="129" t="s">
        <v>1737</v>
      </c>
      <c r="C104" s="180">
        <v>3.7309573590190714E-2</v>
      </c>
      <c r="D104" s="142">
        <v>0</v>
      </c>
      <c r="E104" s="142"/>
      <c r="F104" s="180">
        <f t="shared" si="1"/>
        <v>3.7309573590190714E-2</v>
      </c>
      <c r="G104" s="108"/>
    </row>
    <row r="105" spans="1:7" x14ac:dyDescent="0.25">
      <c r="A105" s="108" t="s">
        <v>614</v>
      </c>
      <c r="B105" s="129" t="s">
        <v>1738</v>
      </c>
      <c r="C105" s="180">
        <v>0.21799274825633091</v>
      </c>
      <c r="D105" s="142">
        <v>0</v>
      </c>
      <c r="E105" s="142"/>
      <c r="F105" s="180">
        <f t="shared" si="1"/>
        <v>0.21799274825633091</v>
      </c>
      <c r="G105" s="108"/>
    </row>
    <row r="106" spans="1:7" x14ac:dyDescent="0.25">
      <c r="A106" s="108" t="s">
        <v>615</v>
      </c>
      <c r="B106" s="129" t="s">
        <v>1739</v>
      </c>
      <c r="C106" s="180">
        <v>8.0196865434393486E-2</v>
      </c>
      <c r="D106" s="142">
        <v>0</v>
      </c>
      <c r="E106" s="142"/>
      <c r="F106" s="180">
        <f t="shared" si="1"/>
        <v>8.0196865434393486E-2</v>
      </c>
      <c r="G106" s="108"/>
    </row>
    <row r="107" spans="1:7" x14ac:dyDescent="0.25">
      <c r="A107" s="108" t="s">
        <v>616</v>
      </c>
      <c r="B107" s="129" t="s">
        <v>1740</v>
      </c>
      <c r="C107" s="180">
        <v>7.3886823533077378E-2</v>
      </c>
      <c r="D107" s="142">
        <v>0</v>
      </c>
      <c r="E107" s="142"/>
      <c r="F107" s="180">
        <f t="shared" si="1"/>
        <v>7.3886823533077378E-2</v>
      </c>
      <c r="G107" s="108"/>
    </row>
    <row r="108" spans="1:7" x14ac:dyDescent="0.25">
      <c r="A108" s="108" t="s">
        <v>617</v>
      </c>
      <c r="B108" s="129" t="s">
        <v>1741</v>
      </c>
      <c r="C108" s="180">
        <v>3.169444497626963E-2</v>
      </c>
      <c r="D108" s="142">
        <v>0</v>
      </c>
      <c r="E108" s="142"/>
      <c r="F108" s="180">
        <f t="shared" si="1"/>
        <v>3.169444497626963E-2</v>
      </c>
      <c r="G108" s="108"/>
    </row>
    <row r="109" spans="1:7" x14ac:dyDescent="0.25">
      <c r="A109" s="108" t="s">
        <v>618</v>
      </c>
      <c r="B109" s="129" t="s">
        <v>1742</v>
      </c>
      <c r="C109" s="180">
        <v>4.8486756700362808E-2</v>
      </c>
      <c r="D109" s="142">
        <v>0</v>
      </c>
      <c r="E109" s="142"/>
      <c r="F109" s="180">
        <f t="shared" si="1"/>
        <v>4.8486756700362808E-2</v>
      </c>
      <c r="G109" s="108"/>
    </row>
    <row r="110" spans="1:7" x14ac:dyDescent="0.25">
      <c r="A110" s="108" t="s">
        <v>619</v>
      </c>
      <c r="B110" s="129" t="s">
        <v>1743</v>
      </c>
      <c r="C110" s="180">
        <v>4.4080620535676095E-2</v>
      </c>
      <c r="D110" s="142">
        <v>0</v>
      </c>
      <c r="E110" s="142"/>
      <c r="F110" s="180">
        <f t="shared" si="1"/>
        <v>4.4080620535676095E-2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0.66900182726526669</v>
      </c>
      <c r="D150" s="180">
        <v>0</v>
      </c>
      <c r="E150" s="143"/>
      <c r="F150" s="180">
        <f>C150</f>
        <v>0.66900182726526669</v>
      </c>
    </row>
    <row r="151" spans="1:7" x14ac:dyDescent="0.25">
      <c r="A151" s="108" t="s">
        <v>642</v>
      </c>
      <c r="B151" s="108" t="s">
        <v>643</v>
      </c>
      <c r="C151" s="180">
        <v>0.33099817273473336</v>
      </c>
      <c r="D151" s="180">
        <v>0</v>
      </c>
      <c r="E151" s="143"/>
      <c r="F151" s="180">
        <f>C151</f>
        <v>0.33099817273473336</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0.14119884246879344</v>
      </c>
      <c r="D160" s="180">
        <v>0</v>
      </c>
      <c r="E160" s="143"/>
      <c r="F160" s="180">
        <f>C160</f>
        <v>0.14119884246879344</v>
      </c>
    </row>
    <row r="161" spans="1:7" x14ac:dyDescent="0.25">
      <c r="A161" s="108" t="s">
        <v>654</v>
      </c>
      <c r="B161" s="108" t="s">
        <v>655</v>
      </c>
      <c r="C161" s="180">
        <v>0.68588423921911268</v>
      </c>
      <c r="D161" s="180">
        <v>0</v>
      </c>
      <c r="E161" s="143"/>
      <c r="F161" s="180">
        <f>C161</f>
        <v>0.68588423921911268</v>
      </c>
    </row>
    <row r="162" spans="1:7" x14ac:dyDescent="0.25">
      <c r="A162" s="108" t="s">
        <v>656</v>
      </c>
      <c r="B162" s="108" t="s">
        <v>98</v>
      </c>
      <c r="C162" s="180">
        <v>0.17291691831209405</v>
      </c>
      <c r="D162" s="180">
        <v>0</v>
      </c>
      <c r="E162" s="143"/>
      <c r="F162" s="180">
        <f>C162</f>
        <v>0.17291691831209405</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0.13003859700101753</v>
      </c>
      <c r="D170" s="180">
        <v>0</v>
      </c>
      <c r="E170" s="143"/>
      <c r="F170" s="180">
        <f>C170</f>
        <v>0.13003859700101753</v>
      </c>
    </row>
    <row r="171" spans="1:7" x14ac:dyDescent="0.25">
      <c r="A171" s="108" t="s">
        <v>666</v>
      </c>
      <c r="B171" s="130" t="s">
        <v>667</v>
      </c>
      <c r="C171" s="180">
        <v>0.22131531434198234</v>
      </c>
      <c r="D171" s="180">
        <v>0</v>
      </c>
      <c r="E171" s="143"/>
      <c r="F171" s="180">
        <f>C171</f>
        <v>0.22131531434198234</v>
      </c>
    </row>
    <row r="172" spans="1:7" x14ac:dyDescent="0.25">
      <c r="A172" s="108" t="s">
        <v>668</v>
      </c>
      <c r="B172" s="130" t="s">
        <v>669</v>
      </c>
      <c r="C172" s="180">
        <v>0.1549097589541801</v>
      </c>
      <c r="D172" s="180">
        <v>0</v>
      </c>
      <c r="E172" s="142"/>
      <c r="F172" s="180">
        <f>C172</f>
        <v>0.1549097589541801</v>
      </c>
    </row>
    <row r="173" spans="1:7" x14ac:dyDescent="0.25">
      <c r="A173" s="108" t="s">
        <v>670</v>
      </c>
      <c r="B173" s="130" t="s">
        <v>671</v>
      </c>
      <c r="C173" s="180">
        <v>0.12721857172759665</v>
      </c>
      <c r="D173" s="180">
        <v>0</v>
      </c>
      <c r="E173" s="142"/>
      <c r="F173" s="180">
        <f>C173</f>
        <v>0.12721857172759665</v>
      </c>
    </row>
    <row r="174" spans="1:7" x14ac:dyDescent="0.25">
      <c r="A174" s="108" t="s">
        <v>672</v>
      </c>
      <c r="B174" s="130" t="s">
        <v>673</v>
      </c>
      <c r="C174" s="180">
        <v>0.36651775797522346</v>
      </c>
      <c r="D174" s="180">
        <v>0</v>
      </c>
      <c r="E174" s="142"/>
      <c r="F174" s="180">
        <f>C174</f>
        <v>0.36651775797522346</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99.856479999999991</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1744</v>
      </c>
      <c r="C190" s="171">
        <v>27.833829000000001</v>
      </c>
      <c r="D190" s="171">
        <v>50660</v>
      </c>
      <c r="E190" s="135"/>
      <c r="F190" s="167">
        <f>IF($C$214=0,"",IF(C190="[for completion]","",IF(C190="","",C190/$C$214)))</f>
        <v>1.1524209034858516E-3</v>
      </c>
      <c r="G190" s="167">
        <f>IF($D$214=0,"",IF(D190="[for completion]","",IF(D190="","",D190/$D$214)))</f>
        <v>0.20944962624859431</v>
      </c>
    </row>
    <row r="191" spans="1:7" x14ac:dyDescent="0.25">
      <c r="A191" s="108" t="s">
        <v>693</v>
      </c>
      <c r="B191" s="129" t="s">
        <v>1745</v>
      </c>
      <c r="C191" s="171">
        <v>64.953019999999995</v>
      </c>
      <c r="D191" s="171">
        <v>8745</v>
      </c>
      <c r="E191" s="135"/>
      <c r="F191" s="167">
        <f t="shared" ref="F191:F213" si="2">IF($C$214=0,"",IF(C191="[for completion]","",IF(C191="","",C191/$C$214)))</f>
        <v>2.6892892814903251E-3</v>
      </c>
      <c r="G191" s="167">
        <f t="shared" ref="G191:G213" si="3">IF($D$214=0,"",IF(D191="[for completion]","",IF(D191="","",D191/$D$214)))</f>
        <v>3.6155487199841241E-2</v>
      </c>
    </row>
    <row r="192" spans="1:7" x14ac:dyDescent="0.25">
      <c r="A192" s="108" t="s">
        <v>694</v>
      </c>
      <c r="B192" s="129" t="s">
        <v>1746</v>
      </c>
      <c r="C192" s="171">
        <v>322.54824500000001</v>
      </c>
      <c r="D192" s="171">
        <v>18759</v>
      </c>
      <c r="E192" s="135"/>
      <c r="F192" s="167">
        <f t="shared" si="2"/>
        <v>1.3354660615349609E-2</v>
      </c>
      <c r="G192" s="167">
        <f t="shared" si="3"/>
        <v>7.7557551101409009E-2</v>
      </c>
    </row>
    <row r="193" spans="1:7" x14ac:dyDescent="0.25">
      <c r="A193" s="108" t="s">
        <v>695</v>
      </c>
      <c r="B193" s="129" t="s">
        <v>1747</v>
      </c>
      <c r="C193" s="171">
        <v>972.40087600000004</v>
      </c>
      <c r="D193" s="171">
        <v>25959</v>
      </c>
      <c r="E193" s="135"/>
      <c r="F193" s="167">
        <f t="shared" si="2"/>
        <v>4.0260903236502367E-2</v>
      </c>
      <c r="G193" s="167">
        <f t="shared" si="3"/>
        <v>0.10732536217503473</v>
      </c>
    </row>
    <row r="194" spans="1:7" x14ac:dyDescent="0.25">
      <c r="A194" s="108" t="s">
        <v>696</v>
      </c>
      <c r="B194" s="129" t="s">
        <v>1748</v>
      </c>
      <c r="C194" s="171">
        <v>1518.609962</v>
      </c>
      <c r="D194" s="171">
        <v>24329</v>
      </c>
      <c r="E194" s="135"/>
      <c r="F194" s="167">
        <f t="shared" si="2"/>
        <v>6.2875929303534001E-2</v>
      </c>
      <c r="G194" s="167">
        <f t="shared" si="3"/>
        <v>0.10058626050142223</v>
      </c>
    </row>
    <row r="195" spans="1:7" x14ac:dyDescent="0.25">
      <c r="A195" s="108" t="s">
        <v>697</v>
      </c>
      <c r="B195" s="129" t="s">
        <v>1749</v>
      </c>
      <c r="C195" s="171">
        <v>1954.138011</v>
      </c>
      <c r="D195" s="171">
        <v>22366</v>
      </c>
      <c r="E195" s="135"/>
      <c r="F195" s="167">
        <f t="shared" si="2"/>
        <v>8.0908361266883722E-2</v>
      </c>
      <c r="G195" s="167">
        <f t="shared" si="3"/>
        <v>9.2470397565654561E-2</v>
      </c>
    </row>
    <row r="196" spans="1:7" x14ac:dyDescent="0.25">
      <c r="A196" s="108" t="s">
        <v>698</v>
      </c>
      <c r="B196" s="129" t="s">
        <v>1750</v>
      </c>
      <c r="C196" s="171">
        <v>4163.516431</v>
      </c>
      <c r="D196" s="171">
        <v>33736</v>
      </c>
      <c r="E196" s="135"/>
      <c r="F196" s="167">
        <f t="shared" si="2"/>
        <v>0.17238459599256745</v>
      </c>
      <c r="G196" s="167">
        <f t="shared" si="3"/>
        <v>0.13947873255275517</v>
      </c>
    </row>
    <row r="197" spans="1:7" x14ac:dyDescent="0.25">
      <c r="A197" s="108" t="s">
        <v>699</v>
      </c>
      <c r="B197" s="129" t="s">
        <v>1751</v>
      </c>
      <c r="C197" s="171">
        <v>3637.8325110000001</v>
      </c>
      <c r="D197" s="171">
        <v>21052</v>
      </c>
      <c r="E197" s="135"/>
      <c r="F197" s="167">
        <f t="shared" si="2"/>
        <v>0.1506193858220809</v>
      </c>
      <c r="G197" s="167">
        <f t="shared" si="3"/>
        <v>8.7037772044717868E-2</v>
      </c>
    </row>
    <row r="198" spans="1:7" x14ac:dyDescent="0.25">
      <c r="A198" s="108" t="s">
        <v>700</v>
      </c>
      <c r="B198" s="129" t="s">
        <v>1752</v>
      </c>
      <c r="C198" s="171">
        <v>2998.9809220000002</v>
      </c>
      <c r="D198" s="171">
        <v>13419</v>
      </c>
      <c r="E198" s="135"/>
      <c r="F198" s="167">
        <f t="shared" si="2"/>
        <v>0.12416862601505788</v>
      </c>
      <c r="G198" s="167">
        <f t="shared" si="3"/>
        <v>5.5479757888469934E-2</v>
      </c>
    </row>
    <row r="199" spans="1:7" x14ac:dyDescent="0.25">
      <c r="A199" s="108" t="s">
        <v>701</v>
      </c>
      <c r="B199" s="129" t="s">
        <v>1753</v>
      </c>
      <c r="C199" s="171">
        <v>2265.4301660000001</v>
      </c>
      <c r="D199" s="171">
        <v>8294</v>
      </c>
      <c r="E199" s="129"/>
      <c r="F199" s="167">
        <f t="shared" si="2"/>
        <v>9.3796979161071325E-2</v>
      </c>
      <c r="G199" s="167">
        <f t="shared" si="3"/>
        <v>3.429086458953496E-2</v>
      </c>
    </row>
    <row r="200" spans="1:7" x14ac:dyDescent="0.25">
      <c r="A200" s="108" t="s">
        <v>702</v>
      </c>
      <c r="B200" s="129" t="s">
        <v>1754</v>
      </c>
      <c r="C200" s="171">
        <v>1612.7585099999999</v>
      </c>
      <c r="D200" s="171">
        <v>5001</v>
      </c>
      <c r="E200" s="129"/>
      <c r="F200" s="167">
        <f t="shared" si="2"/>
        <v>6.6774018738086499E-2</v>
      </c>
      <c r="G200" s="167">
        <f t="shared" si="3"/>
        <v>2.0676225441555864E-2</v>
      </c>
    </row>
    <row r="201" spans="1:7" x14ac:dyDescent="0.25">
      <c r="A201" s="108" t="s">
        <v>703</v>
      </c>
      <c r="B201" s="129" t="s">
        <v>1755</v>
      </c>
      <c r="C201" s="171">
        <v>1139.577796</v>
      </c>
      <c r="D201" s="171">
        <v>3057</v>
      </c>
      <c r="E201" s="129"/>
      <c r="F201" s="167">
        <f t="shared" si="2"/>
        <v>4.7182630649154865E-2</v>
      </c>
      <c r="G201" s="167">
        <f t="shared" si="3"/>
        <v>1.263891645167692E-2</v>
      </c>
    </row>
    <row r="202" spans="1:7" x14ac:dyDescent="0.25">
      <c r="A202" s="108" t="s">
        <v>704</v>
      </c>
      <c r="B202" s="129" t="s">
        <v>1756</v>
      </c>
      <c r="C202" s="171">
        <v>817.436195</v>
      </c>
      <c r="D202" s="171">
        <v>1933</v>
      </c>
      <c r="E202" s="129"/>
      <c r="F202" s="167">
        <f t="shared" si="2"/>
        <v>3.384480656196949E-2</v>
      </c>
      <c r="G202" s="167">
        <f t="shared" si="3"/>
        <v>7.9918303896275716E-3</v>
      </c>
    </row>
    <row r="203" spans="1:7" x14ac:dyDescent="0.25">
      <c r="A203" s="108" t="s">
        <v>705</v>
      </c>
      <c r="B203" s="129" t="s">
        <v>1757</v>
      </c>
      <c r="C203" s="171">
        <v>682.61429799999996</v>
      </c>
      <c r="D203" s="171">
        <v>1436</v>
      </c>
      <c r="E203" s="129"/>
      <c r="F203" s="167">
        <f t="shared" si="2"/>
        <v>2.82626937901185E-2</v>
      </c>
      <c r="G203" s="167">
        <f t="shared" si="3"/>
        <v>5.9370245419064632E-3</v>
      </c>
    </row>
    <row r="204" spans="1:7" x14ac:dyDescent="0.25">
      <c r="A204" s="108" t="s">
        <v>706</v>
      </c>
      <c r="B204" s="129" t="s">
        <v>1758</v>
      </c>
      <c r="C204" s="171">
        <v>892.25016900000003</v>
      </c>
      <c r="D204" s="171">
        <v>1649</v>
      </c>
      <c r="E204" s="129"/>
      <c r="F204" s="167">
        <f t="shared" si="2"/>
        <v>3.6942374902654743E-2</v>
      </c>
      <c r="G204" s="167">
        <f t="shared" si="3"/>
        <v>6.8176556195012235E-3</v>
      </c>
    </row>
    <row r="205" spans="1:7" x14ac:dyDescent="0.25">
      <c r="A205" s="108" t="s">
        <v>707</v>
      </c>
      <c r="B205" s="129" t="s">
        <v>1759</v>
      </c>
      <c r="C205" s="171">
        <v>439.56697100000002</v>
      </c>
      <c r="D205" s="171">
        <v>682</v>
      </c>
      <c r="F205" s="167">
        <f t="shared" si="2"/>
        <v>1.8199657900548255E-2</v>
      </c>
      <c r="G205" s="167">
        <f t="shared" si="3"/>
        <v>2.8196732155851027E-3</v>
      </c>
    </row>
    <row r="206" spans="1:7" x14ac:dyDescent="0.25">
      <c r="A206" s="108" t="s">
        <v>708</v>
      </c>
      <c r="B206" s="129" t="s">
        <v>1760</v>
      </c>
      <c r="C206" s="171">
        <v>320.28578700000003</v>
      </c>
      <c r="D206" s="171">
        <v>430</v>
      </c>
      <c r="E206" s="124"/>
      <c r="F206" s="167">
        <f t="shared" si="2"/>
        <v>1.3260986694580075E-2</v>
      </c>
      <c r="G206" s="167">
        <f t="shared" si="3"/>
        <v>1.7777998280082026E-3</v>
      </c>
    </row>
    <row r="207" spans="1:7" x14ac:dyDescent="0.25">
      <c r="A207" s="108" t="s">
        <v>709</v>
      </c>
      <c r="B207" s="129" t="s">
        <v>1761</v>
      </c>
      <c r="C207" s="171">
        <v>189.61517599999999</v>
      </c>
      <c r="D207" s="171">
        <v>225</v>
      </c>
      <c r="E207" s="124"/>
      <c r="F207" s="167">
        <f t="shared" si="2"/>
        <v>7.8507521347691237E-3</v>
      </c>
      <c r="G207" s="167">
        <f t="shared" si="3"/>
        <v>9.302440960508037E-4</v>
      </c>
    </row>
    <row r="208" spans="1:7" x14ac:dyDescent="0.25">
      <c r="A208" s="108" t="s">
        <v>710</v>
      </c>
      <c r="B208" s="129" t="s">
        <v>1762</v>
      </c>
      <c r="C208" s="171">
        <v>132.13648499999999</v>
      </c>
      <c r="D208" s="171">
        <v>140</v>
      </c>
      <c r="E208" s="124"/>
      <c r="F208" s="167">
        <f t="shared" si="2"/>
        <v>5.4709270300950926E-3</v>
      </c>
      <c r="G208" s="167">
        <f t="shared" si="3"/>
        <v>5.7881854865383345E-4</v>
      </c>
    </row>
    <row r="209" spans="1:7" x14ac:dyDescent="0.25">
      <c r="A209" s="108" t="s">
        <v>711</v>
      </c>
      <c r="B209" s="129" t="s">
        <v>1763</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24152.485359999999</v>
      </c>
      <c r="D214" s="172">
        <f>SUM(D190:D213)</f>
        <v>241872</v>
      </c>
      <c r="E214" s="124"/>
      <c r="F214" s="173">
        <f>SUM(F190:F213)</f>
        <v>1</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0.60809999999999997</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4119.5979790000001</v>
      </c>
      <c r="D219" s="171">
        <v>93878</v>
      </c>
      <c r="F219" s="167">
        <f t="shared" ref="F219:F233" si="4">IF($C$227=0,"",IF(C219="[for completion]","",C219/$C$227))</f>
        <v>0.17056621368758385</v>
      </c>
      <c r="G219" s="167">
        <f t="shared" ref="G219:G233" si="5">IF($D$227=0,"",IF(D219="[for completion]","",D219/$D$227))</f>
        <v>0.3881309122180327</v>
      </c>
    </row>
    <row r="220" spans="1:7" x14ac:dyDescent="0.25">
      <c r="A220" s="108" t="s">
        <v>723</v>
      </c>
      <c r="B220" s="108" t="s">
        <v>724</v>
      </c>
      <c r="C220" s="171">
        <v>3039.6947140000002</v>
      </c>
      <c r="D220" s="171">
        <v>29745</v>
      </c>
      <c r="F220" s="167">
        <f t="shared" si="4"/>
        <v>0.1258543238384143</v>
      </c>
      <c r="G220" s="167">
        <f t="shared" si="5"/>
        <v>0.12297826949791625</v>
      </c>
    </row>
    <row r="221" spans="1:7" x14ac:dyDescent="0.25">
      <c r="A221" s="108" t="s">
        <v>725</v>
      </c>
      <c r="B221" s="108" t="s">
        <v>726</v>
      </c>
      <c r="C221" s="171">
        <v>3588.5768239999998</v>
      </c>
      <c r="D221" s="171">
        <v>29873</v>
      </c>
      <c r="F221" s="167">
        <f t="shared" si="4"/>
        <v>0.14858002273932441</v>
      </c>
      <c r="G221" s="167">
        <f t="shared" si="5"/>
        <v>0.12350747502811404</v>
      </c>
    </row>
    <row r="222" spans="1:7" x14ac:dyDescent="0.25">
      <c r="A222" s="108" t="s">
        <v>727</v>
      </c>
      <c r="B222" s="108" t="s">
        <v>728</v>
      </c>
      <c r="C222" s="171">
        <v>4028.2428289999998</v>
      </c>
      <c r="D222" s="171">
        <v>29483</v>
      </c>
      <c r="F222" s="167">
        <f t="shared" si="4"/>
        <v>0.16678378100463942</v>
      </c>
      <c r="G222" s="167">
        <f t="shared" si="5"/>
        <v>0.12189505192829266</v>
      </c>
    </row>
    <row r="223" spans="1:7" x14ac:dyDescent="0.25">
      <c r="A223" s="108" t="s">
        <v>729</v>
      </c>
      <c r="B223" s="108" t="s">
        <v>730</v>
      </c>
      <c r="C223" s="171">
        <v>4567.0989460000001</v>
      </c>
      <c r="D223" s="171">
        <v>29785</v>
      </c>
      <c r="F223" s="167">
        <f t="shared" si="4"/>
        <v>0.18909436763654042</v>
      </c>
      <c r="G223" s="167">
        <f t="shared" si="5"/>
        <v>0.12314364622610306</v>
      </c>
    </row>
    <row r="224" spans="1:7" x14ac:dyDescent="0.25">
      <c r="A224" s="108" t="s">
        <v>731</v>
      </c>
      <c r="B224" s="108" t="s">
        <v>732</v>
      </c>
      <c r="C224" s="171">
        <v>4122.1418159999994</v>
      </c>
      <c r="D224" s="171">
        <v>23841</v>
      </c>
      <c r="F224" s="167">
        <f t="shared" si="4"/>
        <v>0.17067153771374854</v>
      </c>
      <c r="G224" s="167">
        <f t="shared" si="5"/>
        <v>9.8568664417543167E-2</v>
      </c>
    </row>
    <row r="225" spans="1:7" x14ac:dyDescent="0.25">
      <c r="A225" s="108" t="s">
        <v>733</v>
      </c>
      <c r="B225" s="108" t="s">
        <v>734</v>
      </c>
      <c r="C225" s="171">
        <v>671.97152000000006</v>
      </c>
      <c r="D225" s="171">
        <v>4987</v>
      </c>
      <c r="F225" s="167">
        <f t="shared" si="4"/>
        <v>2.7822044397670224E-2</v>
      </c>
      <c r="G225" s="167">
        <f t="shared" si="5"/>
        <v>2.0618343586690482E-2</v>
      </c>
    </row>
    <row r="226" spans="1:7" x14ac:dyDescent="0.25">
      <c r="A226" s="108" t="s">
        <v>735</v>
      </c>
      <c r="B226" s="108" t="s">
        <v>736</v>
      </c>
      <c r="C226" s="171">
        <v>15.160731999999999</v>
      </c>
      <c r="D226" s="171">
        <v>280</v>
      </c>
      <c r="F226" s="167">
        <f t="shared" si="4"/>
        <v>6.2770898207885307E-4</v>
      </c>
      <c r="G226" s="167">
        <f t="shared" si="5"/>
        <v>1.1576370973076669E-3</v>
      </c>
    </row>
    <row r="227" spans="1:7" x14ac:dyDescent="0.25">
      <c r="A227" s="108" t="s">
        <v>737</v>
      </c>
      <c r="B227" s="138" t="s">
        <v>100</v>
      </c>
      <c r="C227" s="168">
        <f>SUM(C219:C226)</f>
        <v>24152.485359999999</v>
      </c>
      <c r="D227" s="171">
        <f>SUM(D219:D226)</f>
        <v>241872</v>
      </c>
      <c r="F227" s="142">
        <f>SUM(F219:F226)</f>
        <v>1</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0.55569999999999997</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5895.8177669999995</v>
      </c>
      <c r="D241" s="171">
        <v>116675</v>
      </c>
      <c r="F241" s="167">
        <f>IF($C$249=0,"",IF(C241="[Mark as ND1 if not relevant]","",C241/$C$249))</f>
        <v>0.24410811885903572</v>
      </c>
      <c r="G241" s="167">
        <f>IF($D$249=0,"",IF(D241="[Mark as ND1 if not relevant]","",D241/$D$249))</f>
        <v>0.48238324402990013</v>
      </c>
    </row>
    <row r="242" spans="1:7" x14ac:dyDescent="0.25">
      <c r="A242" s="108" t="s">
        <v>756</v>
      </c>
      <c r="B242" s="108" t="s">
        <v>724</v>
      </c>
      <c r="C242" s="171">
        <v>3864.6862179999998</v>
      </c>
      <c r="D242" s="171">
        <v>33604</v>
      </c>
      <c r="F242" s="167">
        <f t="shared" ref="F242:F248" si="6">IF($C$249=0,"",IF(C242="[Mark as ND1 if not relevant]","",C242/$C$249))</f>
        <v>0.16001194744125496</v>
      </c>
      <c r="G242" s="167">
        <f t="shared" ref="G242:G248" si="7">IF($D$249=0,"",IF(D242="[Mark as ND1 if not relevant]","",D242/$D$249))</f>
        <v>0.13893298934973872</v>
      </c>
    </row>
    <row r="243" spans="1:7" x14ac:dyDescent="0.25">
      <c r="A243" s="108" t="s">
        <v>757</v>
      </c>
      <c r="B243" s="108" t="s">
        <v>726</v>
      </c>
      <c r="C243" s="171">
        <v>3995.5335169999998</v>
      </c>
      <c r="D243" s="171">
        <v>30513</v>
      </c>
      <c r="F243" s="167">
        <f t="shared" si="6"/>
        <v>0.16542949752149233</v>
      </c>
      <c r="G243" s="167">
        <f t="shared" si="7"/>
        <v>0.126153502679103</v>
      </c>
    </row>
    <row r="244" spans="1:7" x14ac:dyDescent="0.25">
      <c r="A244" s="108" t="s">
        <v>758</v>
      </c>
      <c r="B244" s="108" t="s">
        <v>728</v>
      </c>
      <c r="C244" s="171">
        <v>3543.967662</v>
      </c>
      <c r="D244" s="171">
        <v>24352</v>
      </c>
      <c r="F244" s="167">
        <f t="shared" si="6"/>
        <v>0.14673304254929068</v>
      </c>
      <c r="G244" s="167">
        <f t="shared" si="7"/>
        <v>0.10068135212012966</v>
      </c>
    </row>
    <row r="245" spans="1:7" x14ac:dyDescent="0.25">
      <c r="A245" s="108" t="s">
        <v>759</v>
      </c>
      <c r="B245" s="108" t="s">
        <v>730</v>
      </c>
      <c r="C245" s="171">
        <v>3233.6679020000001</v>
      </c>
      <c r="D245" s="171">
        <v>17819</v>
      </c>
      <c r="F245" s="167">
        <f t="shared" si="6"/>
        <v>0.13388551338718213</v>
      </c>
      <c r="G245" s="167">
        <f t="shared" si="7"/>
        <v>7.3671197989018986E-2</v>
      </c>
    </row>
    <row r="246" spans="1:7" x14ac:dyDescent="0.25">
      <c r="A246" s="108" t="s">
        <v>760</v>
      </c>
      <c r="B246" s="108" t="s">
        <v>732</v>
      </c>
      <c r="C246" s="171">
        <v>3079.1157670000002</v>
      </c>
      <c r="D246" s="171">
        <v>15426</v>
      </c>
      <c r="F246" s="167">
        <f t="shared" si="6"/>
        <v>0.12748649760489908</v>
      </c>
      <c r="G246" s="167">
        <f t="shared" si="7"/>
        <v>6.3777535225243098E-2</v>
      </c>
    </row>
    <row r="247" spans="1:7" x14ac:dyDescent="0.25">
      <c r="A247" s="108" t="s">
        <v>761</v>
      </c>
      <c r="B247" s="108" t="s">
        <v>734</v>
      </c>
      <c r="C247" s="171">
        <v>477.65464400000002</v>
      </c>
      <c r="D247" s="171">
        <v>2889</v>
      </c>
      <c r="F247" s="167">
        <f t="shared" si="6"/>
        <v>1.9776624926189378E-2</v>
      </c>
      <c r="G247" s="167">
        <f t="shared" si="7"/>
        <v>1.1944334193292321E-2</v>
      </c>
    </row>
    <row r="248" spans="1:7" x14ac:dyDescent="0.25">
      <c r="A248" s="108" t="s">
        <v>762</v>
      </c>
      <c r="B248" s="108" t="s">
        <v>736</v>
      </c>
      <c r="C248" s="171">
        <v>62.041882999999999</v>
      </c>
      <c r="D248" s="171">
        <v>594</v>
      </c>
      <c r="F248" s="167">
        <f t="shared" si="6"/>
        <v>2.5687577106557453E-3</v>
      </c>
      <c r="G248" s="167">
        <f t="shared" si="7"/>
        <v>2.455844413574122E-3</v>
      </c>
    </row>
    <row r="249" spans="1:7" x14ac:dyDescent="0.25">
      <c r="A249" s="108" t="s">
        <v>763</v>
      </c>
      <c r="B249" s="138" t="s">
        <v>100</v>
      </c>
      <c r="C249" s="168">
        <f>SUM(C241:C248)</f>
        <v>24152.485359999999</v>
      </c>
      <c r="D249" s="171">
        <f>SUM(D241:D248)</f>
        <v>241872</v>
      </c>
      <c r="F249" s="142">
        <f>SUM(F241:F248)</f>
        <v>1</v>
      </c>
      <c r="G249" s="142">
        <f>SUM(G241:G248)</f>
        <v>1</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I12" sqref="I1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F17" sqref="F1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6" sqref="C9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62.233499999999999</v>
      </c>
      <c r="H75" s="23"/>
    </row>
    <row r="76" spans="1:14" x14ac:dyDescent="0.25">
      <c r="A76" s="25" t="s">
        <v>1606</v>
      </c>
      <c r="B76" s="25" t="s">
        <v>1638</v>
      </c>
      <c r="C76" s="182">
        <v>229.0515</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0.99900259872715647</v>
      </c>
      <c r="D82" s="179">
        <v>0</v>
      </c>
      <c r="E82" s="179">
        <v>0</v>
      </c>
      <c r="F82" s="179">
        <v>0</v>
      </c>
      <c r="G82" s="183">
        <f>C82</f>
        <v>0.99900259872715647</v>
      </c>
      <c r="H82" s="23"/>
    </row>
    <row r="83" spans="1:8" x14ac:dyDescent="0.25">
      <c r="A83" s="25" t="s">
        <v>1613</v>
      </c>
      <c r="B83" s="25" t="s">
        <v>1628</v>
      </c>
      <c r="C83" s="179">
        <v>9.9740127284353984E-4</v>
      </c>
      <c r="D83" s="179">
        <v>0</v>
      </c>
      <c r="E83" s="179">
        <v>0</v>
      </c>
      <c r="F83" s="179">
        <v>0</v>
      </c>
      <c r="G83" s="183">
        <f>C83</f>
        <v>9.9740127284353984E-4</v>
      </c>
      <c r="H83" s="23"/>
    </row>
    <row r="84" spans="1:8" x14ac:dyDescent="0.25">
      <c r="A84" s="25" t="s">
        <v>1614</v>
      </c>
      <c r="B84" s="25" t="s">
        <v>1626</v>
      </c>
      <c r="C84" s="179">
        <v>0</v>
      </c>
      <c r="D84" s="179">
        <v>0</v>
      </c>
      <c r="E84" s="179">
        <v>0</v>
      </c>
      <c r="F84" s="179">
        <v>0</v>
      </c>
      <c r="G84" s="183">
        <f>C84</f>
        <v>0</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2020-02-26T10:32:06Z</dcterms:modified>
</cp:coreProperties>
</file>