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030" tabRatio="848"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g. General" sheetId="15" r:id="rId9"/>
    <sheet name="E.g. Other" sheetId="16" r:id="rId10"/>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C92" i="10" l="1"/>
  <c r="C91" i="10" s="1"/>
  <c r="C90" i="10" s="1"/>
  <c r="C89" i="10" s="1"/>
  <c r="C88" i="10" s="1"/>
  <c r="C87" i="10" s="1"/>
  <c r="C86" i="10" s="1"/>
  <c r="C85" i="10" s="1"/>
  <c r="C84" i="10" s="1"/>
  <c r="C83" i="10" s="1"/>
  <c r="F171" i="9"/>
  <c r="F172" i="9"/>
  <c r="F170"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C217" i="8"/>
  <c r="G227" i="8"/>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56"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<sst xmlns="http://schemas.openxmlformats.org/spreadsheetml/2006/main" count="2050" uniqueCount="1619">
  <si>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</si>
  <si>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</si>
  <si>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</si>
  <si>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</si>
  <si>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</si>
  <si>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</si>
  <si>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</si>
  <si>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</si>
  <si>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</si>
  <si>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</si>
  <si>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</si>
  <si>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</si>
  <si>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</si>
  <si>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</si>
  <si>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</si>
  <si>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</si>
  <si>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</si>
  <si>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</si>
  <si>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</si>
  <si>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</si>
  <si>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</si>
  <si>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</si>
  <si>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</si>
  <si>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</si>
  <si>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</si>
  <si>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</si>
  <si>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</si>
  <si>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</si>
  <si>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</si>
  <si>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</si>
  <si>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</si>
  <si>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</si>
  <si>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</si>
  <si>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</si>
  <si>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</si>
  <si>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</si>
  <si>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</si>
  <si>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</si>
  <si>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</si>
  <si>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</si>
  <si>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</si>
  <si>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</si>
  <si>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</si>
  <si>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</si>
  <si>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</si>
  <si>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</si>
  <si>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</si>
  <si>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</si>
  <si>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</si>
  <si>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</si>
  <si>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</si>
  <si>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</si>
  <si>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</si>
  <si>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</si>
  <si>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</si>
  <si>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</si>
  <si>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</si>
  <si>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</si>
  <si>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</si>
  <si>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</si>
  <si>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</si>
  <si>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</si>
  <si>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</si>
  <si>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</si>
  <si>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</si>
  <si>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</si>
  <si>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</si>
  <si>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</si>
  <si>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</si>
  <si>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</si>
  <si>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</si>
  <si>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</si>
  <si>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</si>
  <si>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</si>
  <si>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</si>
  <si>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</si>
  <si>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</si>
  <si>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</si>
  <si>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</si>
  <si>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</si>
  <si>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</si>
  <si>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</si>
  <si>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</si>
  <si>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</si>
  <si>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</si>
  <si>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</si>
  <si>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</si>
  <si>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</si>
  <si>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</si>
  <si>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</si>
  <si>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</si>
  <si>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</si>
  <si>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</si>
  <si>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</si>
  <si>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</si>
  <si>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</si>
  <si>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</si>
  <si>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</si>
  <si>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</si>
  <si>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</si>
  <si>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</si>
  <si>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</si>
  <si>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</si>
  <si>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</si>
  <si>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</si>
  <si>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</si>
  <si>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</si>
  <si>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</si>
  <si>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</si>
  <si>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</si>
  <si>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</si>
  <si>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</si>
  <si>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</si>
  <si>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</si>
  <si>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</si>
  <si>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</si>
  <si>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</si>
  <si>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</si>
  <si>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</si>
  <si>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</si>
  <si>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</si>
  <si>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</si>
  <si>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</si>
  <si>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</si>
  <si>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</si>
  <si>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</si>
  <si>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</si>
  <si>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</si>
  <si>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</si>
  <si>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</si>
  <si>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</si>
  <si>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</si>
  <si>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</si>
  <si>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</si>
  <si>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</si>
  <si>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</si>
  <si>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</si>
  <si>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</si>
  <si>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</si>
  <si>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</si>
  <si>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</si>
  <si>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</si>
  <si>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</si>
  <si>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</si>
  <si>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</si>
  <si>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</si>
  <si>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</si>
  <si>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</si>
  <si>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</si>
  <si>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</si>
  <si>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</si>
  <si>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</si>
  <si>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</si>
  <si>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</si>
  <si>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</si>
  <si>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</si>
  <si>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</si>
  <si>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</si>
  <si>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</si>
  <si>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</si>
  <si>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</si>
  <si>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</si>
  <si>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</si>
  <si>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</si>
  <si>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</si>
  <si>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</si>
  <si>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</si>
  <si>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</si>
  <si>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</si>
  <si>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</si>
  <si>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</si>
  <si>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</si>
  <si>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</si>
  <si>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</si>
  <si>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</si>
  <si>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</si>
  <si>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</si>
  <si>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</si>
  <si>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</si>
  <si>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</si>
  <si>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</si>
  <si>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</si>
  <si>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</si>
  <si>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</si>
  <si>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</si>
  <si>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</si>
  <si>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</si>
  <si>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</si>
  <si>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</si>
  <si>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</si>
  <si>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</si>
  <si>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</si>
  <si>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</si>
  <si>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</si>
  <si>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</si>
  <si>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</si>
  <si>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</si>
  <si>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</si>
  <si>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</si>
  <si>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</si>
  <si>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</si>
  <si>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</si>
  <si>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</si>
  <si>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</si>
  <si>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</si>
  <si>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</si>
  <si>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</si>
  <si>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</si>
  <si>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</si>
  <si>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</si>
  <si>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</si>
  <si>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</si>
  <si>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</si>
  <si>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</si>
  <si>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</si>
  <si>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</si>
  <si>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</si>
  <si>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</si>
  <si>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</si>
  <si>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</si>
  <si>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</si>
  <si>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</si>
  <si>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</si>
  <si>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</si>
  <si>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</si>
  <si>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</si>
  <si>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</si>
  <si>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</si>
  <si>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</si>
  <si>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</si>
  <si>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</si>
  <si>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</si>
  <si>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</si>
  <si>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</si>
  <si>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</si>
  <si>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</si>
  <si>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</si>
  <si>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</si>
  <si>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</si>
  <si>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</si>
  <si>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</si>
  <si>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</si>
  <si>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</si>
  <si>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</si>
  <si>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</si>
  <si>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</si>
  <si>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</si>
  <si>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</si>
  <si>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</si>
  <si>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</si>
  <si>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</si>
  <si>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</si>
  <si>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</si>
  <si>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</si>
  <si>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</si>
  <si>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</si>
  <si>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</si>
  <si>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</si>
  <si>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</si>
  <si>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</si>
  <si>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</si>
  <si>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</si>
  <si>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</si>
  <si>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</si>
  <si>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</si>
  <si>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</si>
  <si>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</si>
  <si>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</si>
  <si>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</si>
  <si>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</si>
  <si>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</si>
  <si>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</si>
  <si>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</si>
  <si>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</si>
  <si>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</si>
  <si>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</si>
  <si>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</si>
  <si>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</si>
  <si>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</si>
  <si>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</si>
  <si>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</si>
  <si>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</si>
  <si>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</si>
  <si>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</si>
  <si>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</si>
  <si>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</si>
  <si>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</si>
  <si>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</si>
  <si>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</si>
  <si>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</si>
  <si>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</si>
  <si>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</si>
  <si>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</si>
  <si>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</si>
  <si>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</si>
  <si>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</si>
  <si>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</si>
  <si>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</si>
  <si>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</si>
  <si>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</si>
  <si>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</si>
  <si>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</si>
  <si>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</si>
  <si>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</si>
  <si>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</si>
  <si>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</si>
  <si>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</si>
  <si>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</si>
  <si>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</si>
  <si>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</si>
  <si>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</si>
  <si>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</si>
  <si>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</si>
  <si>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</si>
  <si>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</si>
  <si>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</si>
  <si>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</si>
  <si>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</si>
  <si>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</si>
  <si>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</si>
  <si>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</si>
  <si>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</si>
  <si>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</si>
  <si>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</si>
  <si>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</si>
  <si>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</si>
  <si>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</si>
  <si>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</si>
  <si>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</si>
  <si>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</si>
  <si>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</si>
  <si>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</si>
  <si>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</si>
  <si>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</si>
  <si>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</si>
  <si>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</si>
  <si>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</si>
  <si>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</si>
  <si>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</si>
  <si>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</si>
  <si>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</si>
  <si>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</si>
  <si>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</si>
  <si>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</si>
  <si>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</si>
  <si>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</si>
  <si>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</si>
  <si>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</si>
  <si>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</si>
  <si>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</si>
  <si>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</si>
  <si>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</si>
  <si>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</si>
  <si>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</si>
  <si>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</si>
  <si>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</si>
  <si>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</si>
  <si>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</si>
  <si>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</si>
  <si>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</si>
  <si>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</si>
  <si>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</si>
  <si>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</si>
  <si>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</si>
  <si>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</si>
  <si>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</si>
  <si>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</si>
  <si>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</si>
  <si>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</si>
  <si>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</si>
  <si>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</si>
  <si>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</si>
  <si>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</si>
  <si>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</si>
  <si>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</si>
  <si>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</si>
  <si>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</si>
  <si>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</si>
  <si>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</si>
  <si>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</si>
  <si>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</si>
  <si>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</si>
  <si>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</si>
  <si>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</si>
  <si>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</si>
  <si>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</si>
  <si>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</si>
  <si>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</si>
  <si>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</si>
  <si>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</si>
  <si>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</si>
  <si>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</si>
  <si>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</si>
  <si>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</si>
  <si>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</si>
  <si>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</si>
  <si>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</si>
  <si>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</si>
  <si>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</si>
  <si>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</si>
  <si>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</si>
  <si>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</si>
  <si>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</si>
  <si>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</si>
  <si>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</si>
  <si>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</si>
  <si>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</si>
  <si>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</si>
  <si>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</si>
  <si>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</si>
  <si>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</si>
  <si>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</si>
  <si>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</si>
  <si>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</si>
  <si>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</si>
  <si>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</si>
  <si>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</si>
  <si>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</si>
  <si>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</si>
  <si>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</si>
  <si>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</si>
  <si>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</si>
  <si>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</si>
  <si>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</si>
  <si>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</si>
  <si>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</si>
  <si>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</si>
  <si>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</si>
  <si>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</si>
  <si>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</si>
  <si>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</si>
  <si>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</si>
  <si>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</si>
  <si>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</si>
  <si>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</si>
  <si>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</si>
  <si>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</si>
  <si>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</si>
  <si>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</si>
  <si>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</si>
  <si>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</si>
  <si>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</si>
  <si>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</si>
  <si>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</si>
  <si>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</si>
  <si>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</si>
  <si>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</si>
  <si>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</si>
  <si>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</si>
  <si>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</si>
  <si>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</si>
  <si>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</si>
  <si>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</si>
  <si>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</si>
  <si>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</si>
  <si>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</si>
  <si>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</si>
  <si>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</si>
  <si>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</si>
  <si>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</si>
  <si>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</si>
  <si>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</si>
  <si>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</si>
  <si>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</si>
  <si>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</si>
  <si>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</si>
  <si>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</si>
  <si>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</si>
  <si>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</si>
  <si>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</si>
  <si>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</si>
  <si>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</si>
  <si>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</si>
  <si>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</si>
  <si>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</si>
  <si>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</si>
  <si>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</si>
  <si>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</si>
  <si>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</si>
  <si>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</si>
  <si>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</si>
  <si>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</si>
  <si>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</si>
  <si>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</si>
  <si>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</si>
  <si>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</si>
  <si>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</si>
  <si>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</si>
  <si>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</si>
  <si>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</si>
  <si>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</si>
  <si>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</si>
  <si>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</si>
  <si>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</si>
  <si>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</si>
  <si>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</si>
  <si>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</si>
  <si>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</si>
  <si>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</si>
  <si>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</si>
  <si>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</si>
  <si>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</si>
  <si>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</si>
  <si>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</si>
  <si>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</si>
  <si>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</si>
  <si>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</si>
  <si>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</si>
  <si>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</si>
  <si>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</si>
  <si>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</si>
  <si>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</si>
  <si>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</si>
  <si>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</si>
  <si>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</si>
  <si>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</si>
  <si>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</si>
  <si>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</si>
  <si>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</si>
  <si>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</si>
  <si>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</si>
  <si>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</si>
  <si>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</si>
  <si>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</si>
  <si>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</si>
  <si>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</si>
  <si>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</si>
  <si>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</si>
  <si>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</si>
  <si>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</si>
  <si>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</si>
  <si>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</si>
  <si>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</si>
  <si>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</si>
  <si>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</si>
  <si>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</si>
  <si>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</si>
  <si>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</si>
  <si>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</si>
  <si>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</si>
  <si>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</si>
  <si>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</si>
  <si>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</si>
  <si>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</si>
  <si>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</si>
  <si>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</si>
  <si>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</si>
  <si>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</si>
  <si>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</si>
  <si>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</si>
  <si>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</si>
  <si>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</si>
  <si>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</si>
  <si>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</si>
  <si>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</si>
  <si>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</si>
  <si>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</si>
  <si>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</si>
  <si>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</si>
  <si>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</si>
  <si>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</si>
  <si>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</si>
  <si>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</si>
  <si>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</si>
  <si>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</si>
  <si>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</si>
  <si>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</si>
  <si>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</si>
  <si>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</si>
  <si>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</si>
  <si>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</si>
  <si>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</si>
  <si>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</si>
  <si>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</si>
  <si>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</si>
  <si>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</si>
  <si>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</si>
  <si>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</si>
  <si>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</si>
  <si>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</si>
  <si>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</si>
  <si>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</si>
  <si>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</si>
  <si>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</si>
  <si>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</si>
  <si>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</si>
  <si>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</si>
  <si>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</si>
  <si>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</si>
  <si>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</si>
  <si>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</si>
  <si>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</si>
  <si>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</si>
  <si>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</si>
  <si>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</si>
  <si>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</si>
  <si>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</si>
  <si>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</si>
  <si>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</si>
  <si>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</si>
  <si>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</si>
  <si>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</si>
  <si>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</si>
  <si>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</si>
  <si>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</si>
  <si>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</si>
  <si>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</si>
  <si>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</si>
  <si>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</si>
  <si>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</si>
  <si>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</si>
  <si>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</si>
  <si>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</si>
  <si>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</si>
  <si>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</si>
  <si>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</si>
  <si>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</si>
  <si>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</si>
  <si>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</si>
  <si>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</si>
  <si>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</si>
  <si>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</si>
  <si>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</si>
  <si>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</si>
  <si>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</si>
  <si>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</si>
  <si>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</si>
  <si>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</si>
  <si>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</si>
  <si>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</si>
  <si>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</si>
  <si>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</si>
  <si>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</si>
  <si>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</si>
  <si>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</si>
  <si>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</si>
  <si>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</si>
  <si>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</si>
  <si>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</si>
  <si>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</si>
  <si>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</si>
  <si>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</si>
  <si>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</si>
  <si>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</si>
  <si>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</si>
  <si>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</si>
  <si>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</si>
  <si>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</si>
  <si>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</si>
  <si>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</si>
  <si>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</si>
  <si>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</si>
  <si>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</si>
  <si>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</si>
  <si>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</si>
  <si>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</si>
  <si>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</si>
  <si>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</si>
  <si>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</si>
  <si>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</si>
  <si>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</si>
  <si>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</si>
  <si>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</si>
  <si>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</si>
  <si>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</si>
  <si>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</si>
  <si>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</si>
  <si>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</si>
  <si>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</si>
  <si>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</si>
  <si>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</si>
  <si>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</si>
  <si>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</si>
  <si>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</si>
  <si>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</si>
  <si>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</si>
  <si>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</si>
  <si>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</si>
  <si>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</si>
  <si>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</si>
  <si>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</si>
  <si>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</si>
  <si>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</si>
  <si>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</si>
  <si>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</si>
  <si>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</si>
  <si>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</si>
  <si>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</si>
  <si>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</si>
  <si>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</si>
  <si>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</si>
  <si>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</si>
  <si>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</si>
  <si>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</si>
  <si>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</si>
  <si>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</si>
  <si>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</si>
  <si>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</si>
  <si>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</si>
  <si>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</si>
  <si>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</si>
  <si>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</si>
  <si>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</si>
  <si>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</si>
  <si>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</si>
  <si>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</si>
  <si>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</si>
  <si>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</si>
  <si>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</si>
  <si>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</si>
  <si>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</si>
  <si>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</si>
  <si>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</si>
  <si>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</si>
  <si>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</si>
  <si>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</si>
  <si>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</si>
  <si>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</si>
  <si>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</si>
  <si>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</si>
  <si>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</si>
  <si>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</si>
  <si>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</si>
  <si>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</si>
  <si>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</si>
  <si>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</si>
  <si>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</si>
  <si>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</si>
  <si>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</si>
  <si>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</si>
  <si>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</si>
  <si>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</si>
  <si>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</si>
  <si>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</si>
  <si>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</si>
  <si>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</si>
  <si>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</si>
  <si>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</si>
  <si>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</si>
  <si>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</si>
  <si>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</si>
  <si>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</si>
  <si>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</si>
  <si>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</si>
  <si>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</si>
  <si>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</si>
  <si>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</si>
  <si>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</si>
  <si>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</si>
  <si>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</si>
  <si>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</si>
  <si>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</si>
  <si>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</si>
  <si>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</si>
  <si>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</si>
  <si>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</si>
  <si>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</si>
  <si>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</si>
  <si>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</si>
  <si>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</si>
  <si>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</si>
  <si>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</si>
  <si>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</si>
  <si>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</si>
  <si>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</si>
  <si>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</si>
  <si>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</si>
  <si>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</si>
  <si>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</si>
  <si>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</si>
  <si>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</si>
  <si>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</si>
  <si>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</si>
  <si>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</si>
  <si>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</si>
  <si>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</si>
  <si>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</si>
  <si>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</si>
  <si>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</si>
  <si>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</si>
  <si>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</si>
  <si>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</si>
  <si>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</si>
  <si>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</si>
  <si>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</si>
  <si>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</si>
  <si>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</si>
  <si>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</si>
  <si>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</si>
  <si>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</si>
  <si>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</si>
  <si>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</si>
  <si>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</si>
  <si>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</si>
  <si>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</si>
  <si>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</si>
  <si>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</si>
  <si>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</si>
  <si>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</si>
  <si>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</si>
  <si>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</si>
  <si>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</si>
  <si>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</si>
  <si>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</si>
  <si>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</si>
  <si>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</si>
  <si>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</si>
  <si>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</si>
  <si>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</si>
  <si>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</si>
  <si>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</si>
  <si>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</si>
  <si>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</si>
  <si>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</si>
  <si>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</si>
  <si>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</si>
  <si>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</si>
  <si>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</si>
  <si>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</si>
  <si>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</si>
  <si>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</si>
  <si>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</si>
  <si>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</si>
  <si>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</si>
  <si>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</si>
  <si>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</si>
  <si>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</si>
  <si>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</si>
  <si>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</si>
  <si>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</si>
  <si>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</si>
  <si>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</si>
  <si>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</si>
  <si>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</si>
  <si>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</si>
  <si>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</si>
  <si>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</si>
  <si>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</si>
  <si>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</si>
  <si>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</si>
  <si>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</si>
  <si>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</si>
  <si>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</si>
  <si>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</si>
  <si>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</si>
  <si>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</si>
  <si>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</si>
  <si>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</si>
  <si>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</si>
  <si>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</si>
  <si>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</si>
  <si>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</si>
  <si>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</si>
  <si>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</si>
  <si>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</si>
  <si>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</si>
  <si>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</si>
  <si>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</si>
  <si>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</si>
  <si>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</si>
  <si>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</si>
  <si>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</si>
  <si>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</si>
  <si>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</si>
  <si>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</si>
  <si>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</si>
  <si>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</si>
  <si>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</si>
  <si>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</si>
  <si>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</si>
  <si>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</si>
  <si>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</si>
  <si>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</si>
  <si>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</si>
  <si>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</si>
  <si>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</si>
  <si>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</si>
  <si>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</si>
  <si>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</si>
  <si>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</si>
  <si>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</si>
  <si>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</si>
  <si>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</si>
  <si>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</si>
  <si>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</si>
  <si>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</si>
  <si>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</si>
  <si>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</si>
  <si>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</si>
  <si>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</si>
  <si>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</si>
  <si>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</si>
  <si>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</si>
  <si>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</si>
  <si>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</si>
  <si>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</si>
  <si>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</si>
  <si>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</si>
  <si>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</si>
  <si>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</si>
  <si>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</si>
  <si>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</si>
  <si>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</si>
  <si>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</si>
  <si>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</si>
  <si>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</si>
  <si>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</si>
  <si>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</si>
  <si>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</si>
  <si>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</si>
  <si>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</si>
  <si>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</si>
  <si>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</si>
  <si>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</si>
  <si>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</si>
  <si>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</si>
  <si>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</si>
  <si>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</si>
  <si>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</si>
  <si>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</si>
  <si>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</si>
  <si>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</si>
  <si>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</si>
  <si>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</si>
  <si>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</si>
  <si>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</si>
  <si>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</si>
  <si>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</si>
  <si>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</si>
  <si>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</si>
  <si>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</si>
  <si>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</si>
  <si>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</si>
  <si>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</si>
  <si>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</si>
  <si>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</si>
  <si>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</si>
  <si>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</si>
  <si>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</si>
  <si>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</si>
  <si>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</si>
  <si>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</si>
  <si>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</si>
  <si>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</si>
  <si>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</si>
  <si>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</si>
  <si>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</si>
  <si>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</si>
  <si>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</si>
  <si>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</si>
  <si>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</si>
  <si>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</si>
  <si>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</si>
  <si>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</si>
  <si>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</si>
  <si>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</si>
  <si>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</si>
  <si>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</si>
  <si>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</si>
  <si>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</si>
  <si>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</si>
  <si>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</si>
  <si>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</si>
  <si>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</si>
  <si>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</si>
  <si>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</si>
  <si>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</si>
  <si>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</si>
  <si>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</si>
  <si>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</si>
  <si>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</si>
  <si>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</si>
  <si>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</si>
  <si>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</si>
  <si>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</si>
  <si>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</si>
  <si>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</si>
  <si>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</si>
  <si>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</si>
  <si>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</si>
  <si>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</si>
  <si>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</si>
  <si>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</si>
  <si>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</si>
  <si>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</si>
  <si>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</si>
  <si>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</si>
  <si>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</si>
  <si>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</si>
  <si>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</si>
  <si>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</si>
  <si>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</si>
  <si>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</si>
  <si>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</si>
  <si>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</si>
  <si>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</si>
  <si>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</si>
  <si>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</si>
  <si>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</si>
  <si>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</si>
  <si>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</si>
  <si>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</si>
  <si>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</si>
  <si>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</si>
  <si>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</si>
  <si>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</si>
  <si>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</si>
  <si>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</si>
  <si>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</si>
  <si>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</si>
  <si>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</si>
  <si>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</si>
  <si>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</si>
  <si>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</si>
  <si>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</si>
  <si>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</si>
  <si>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</si>
  <si>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</si>
  <si>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</si>
  <si>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</si>
  <si>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</si>
  <si>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</si>
  <si>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</si>
  <si>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</si>
  <si>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</si>
  <si>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</si>
  <si>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</si>
  <si>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</si>
  <si>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</si>
  <si>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</si>
  <si>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</si>
  <si>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</si>
  <si>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</si>
  <si>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</si>
  <si>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</si>
  <si>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</si>
  <si>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</si>
  <si>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</si>
  <si>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</si>
  <si>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</si>
  <si>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</si>
  <si>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</si>
  <si>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</si>
  <si>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</si>
  <si>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</si>
  <si>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</si>
  <si>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</si>
  <si>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</si>
  <si>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</si>
  <si>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</si>
  <si>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</si>
  <si>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</si>
  <si>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</si>
  <si>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</si>
  <si>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</si>
  <si>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</si>
  <si>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</si>
  <si>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</si>
  <si>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</si>
  <si>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</si>
  <si>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</si>
  <si>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</si>
  <si>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</si>
  <si>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</si>
  <si>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</si>
  <si>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</si>
  <si>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</si>
  <si>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</si>
  <si>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</si>
  <si>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</si>
  <si>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</si>
  <si>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</si>
  <si>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</si>
  <si>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</si>
  <si>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</si>
  <si>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</si>
  <si>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</si>
  <si>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</si>
  <si>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</si>
  <si>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</si>
  <si>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</si>
  <si>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</si>
  <si>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</si>
  <si>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</si>
  <si>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</si>
  <si>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</si>
  <si>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</si>
  <si>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</si>
  <si>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</si>
  <si>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</si>
  <si>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</si>
  <si>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</si>
  <si>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</si>
  <si>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</si>
  <si>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</si>
  <si>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</si>
  <si>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</si>
  <si>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</si>
  <si>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</si>
  <si>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</si>
  <si>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</si>
  <si>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</si>
  <si>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</si>
  <si>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</si>
  <si>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</si>
  <si>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</si>
  <si>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</si>
  <si>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</si>
  <si>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</si>
  <si>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</si>
  <si>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</si>
  <si>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</si>
  <si>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</si>
  <si>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</si>
  <si>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</si>
  <si>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</si>
  <si>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</si>
  <si>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</si>
  <si>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</si>
  <si>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</si>
  <si>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</si>
  <si>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</si>
  <si>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</si>
  <si>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</si>
  <si>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</si>
  <si>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</si>
  <si>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</si>
  <si>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</si>
  <si>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</si>
  <si>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</si>
  <si>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</si>
  <si>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</si>
  <si>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</si>
  <si>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</si>
  <si>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</si>
  <si>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</si>
  <si>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</si>
  <si>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</si>
  <si>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</si>
  <si>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</si>
  <si>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</si>
  <si>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</si>
  <si>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</si>
  <si>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</si>
  <si>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</si>
  <si>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</si>
  <si>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</si>
  <si>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</si>
  <si>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</si>
  <si>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</si>
  <si>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</si>
  <si>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</si>
  <si>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</si>
  <si>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</si>
  <si>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</si>
  <si>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</si>
  <si>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</si>
  <si>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</si>
  <si>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</si>
  <si>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</si>
  <si>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</si>
  <si>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</si>
  <si>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</si>
  <si>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</si>
  <si>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</si>
  <si>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</si>
  <si>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</si>
  <si>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</si>
  <si>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</si>
  <si>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</si>
  <si>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</si>
  <si>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</si>
  <si>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</si>
  <si>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</si>
  <si>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</si>
  <si>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</si>
  <si>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</si>
  <si>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</si>
  <si>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</si>
  <si>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</si>
  <si>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</si>
  <si>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</si>
  <si>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</si>
  <si>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</si>
  <si>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</si>
  <si>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</si>
  <si>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</si>
  <si>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</si>
  <si>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</si>
  <si>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</si>
  <si>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</si>
  <si>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</si>
  <si>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</si>
  <si>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</si>
  <si>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</si>
  <si>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</si>
  <si>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</si>
  <si>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</si>
  <si>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</si>
  <si>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</si>
  <si>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</si>
  <si>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</si>
  <si>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</si>
  <si>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</si>
  <si>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</si>
  <si>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</si>
  <si>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</si>
  <si>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</si>
  <si>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</si>
  <si>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</si>
  <si>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</si>
  <si>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</si>
  <si>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</si>
  <si>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</si>
  <si>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</si>
  <si>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</si>
  <si>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</si>
  <si>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</si>
  <si>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</si>
  <si>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</si>
  <si>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</si>
  <si>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</si>
  <si>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</si>
  <si>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</si>
  <si>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</si>
  <si>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</si>
  <si>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</si>
  <si>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</si>
  <si>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</si>
  <si>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</si>
  <si>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</si>
  <si>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</si>
  <si>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</si>
  <si>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</si>
  <si>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</si>
  <si>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</si>
  <si>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</si>
  <si>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</si>
  <si>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</si>
  <si>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</si>
  <si>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</si>
  <si>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</si>
  <si>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</si>
  <si>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</si>
  <si>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</si>
  <si>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</si>
  <si>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</si>
  <si>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</si>
  <si>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</si>
  <si>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</si>
  <si>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</si>
  <si>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</si>
  <si>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</si>
  <si>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</si>
  <si>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</si>
  <si>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</si>
  <si>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</si>
  <si>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</si>
  <si>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</si>
  <si>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</si>
  <si>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</si>
  <si>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</si>
  <si>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</si>
  <si>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</si>
  <si>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</si>
  <si>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</si>
  <si>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</si>
  <si>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</si>
  <si>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</si>
  <si>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</si>
  <si>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</si>
  <si>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</si>
  <si>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</si>
  <si>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</si>
  <si>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</si>
  <si>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</si>
  <si>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</si>
  <si>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</si>
  <si>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</si>
  <si>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</si>
  <si>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</si>
  <si>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</si>
  <si>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</si>
  <si>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</si>
  <si>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</si>
  <si>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</si>
  <si>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</si>
  <si>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</si>
  <si>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</si>
  <si>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</si>
  <si>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</si>
  <si>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</si>
  <si>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</si>
  <si>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</si>
  <si>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</si>
  <si>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</si>
  <si>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</si>
  <si>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</si>
  <si>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</si>
  <si>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</si>
  <si>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</si>
  <si>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</si>
  <si>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</si>
  <si>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</si>
  <si>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</si>
  <si>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</si>
  <si>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</si>
  <si>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</si>
  <si>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</si>
  <si>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</si>
  <si>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</si>
  <si>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</si>
  <si>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</si>
  <si>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</si>
  <si>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</si>
  <si>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</si>
  <si>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</si>
  <si>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</si>
  <si>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</si>
  <si>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</si>
  <si>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</si>
  <si>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</si>
  <si>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</si>
  <si>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</si>
  <si>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</si>
  <si>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</si>
  <si>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</si>
  <si>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</si>
  <si>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</si>
  <si>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</si>
  <si>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</si>
  <si>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</si>
  <si>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</si>
  <si>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</si>
  <si>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</si>
  <si>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</si>
  <si>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</si>
  <si>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</si>
  <si>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</si>
  <si>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</si>
  <si>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</si>
  <si>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</si>
  <si>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</si>
  <si>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</si>
  <si>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</si>
  <si>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</si>
  <si>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</si>
  <si>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</si>
  <si>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</si>
  <si>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</si>
  <si>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</si>
  <si>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</si>
  <si>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</si>
  <si>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</si>
  <si>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</si>
  <si>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</si>
  <si>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</si>
  <si>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</si>
  <si>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</si>
  <si>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</si>
  <si>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</si>
  <si>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</si>
  <si>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</si>
  <si>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</si>
  <si>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</si>
  <si>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</si>
  <si>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</si>
  <si>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</si>
  <si>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</si>
  <si>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</si>
  <si>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</si>
  <si>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</si>
  <si>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</si>
  <si>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</si>
  <si>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</si>
  <si>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</si>
  <si>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</si>
  <si>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</si>
  <si>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</si>
  <si>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</si>
  <si>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</si>
  <si>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</si>
  <si>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</si>
  <si>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</si>
  <si>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</si>
  <si>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</si>
  <si>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</si>
  <si>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</si>
  <si>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</si>
  <si>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</si>
  <si>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</si>
  <si>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</si>
  <si>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</si>
  <si>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</si>
  <si>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</si>
  <si>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</si>
  <si>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</si>
  <si>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</si>
  <si>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</si>
  <si>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</si>
  <si>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</si>
  <si>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</si>
  <si>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</si>
  <si>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</si>
  <si>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</si>
  <si>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</si>
  <si>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</si>
  <si>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</si>
  <si>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</si>
  <si>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</si>
  <si>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</si>
  <si>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</si>
  <si>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</si>
  <si>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</si>
  <si>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</si>
  <si>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</si>
  <si>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</si>
  <si>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</si>
  <si>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</si>
  <si>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</si>
  <si>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</si>
  <si>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</si>
  <si>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</si>
  <si>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</si>
  <si>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</si>
  <si>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</si>
  <si>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</si>
  <si>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</si>
  <si>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</si>
  <si>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</si>
  <si>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</si>
  <si>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</si>
  <si>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</si>
  <si>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</si>
  <si>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</si>
  <si>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</si>
  <si>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</si>
  <si>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</si>
  <si>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</si>
  <si>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</si>
  <si>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</si>
  <si>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</si>
  <si>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</si>
  <si>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</si>
  <si>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</si>
  <si>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</si>
  <si>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</si>
  <si>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</si>
  <si>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</si>
  <si>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</si>
  <si>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</si>
  <si>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</si>
  <si>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</si>
  <si>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</si>
  <si>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</si>
  <si>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</si>
  <si>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</si>
  <si>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</si>
  <si>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</si>
  <si>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</si>
  <si>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</si>
  <si>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</si>
  <si>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</si>
  <si>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</si>
  <si>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</si>
  <si>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</si>
  <si>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</si>
  <si>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</si>
  <si>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</si>
  <si>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</si>
  <si>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</si>
  <si>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</si>
  <si>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</si>
  <si>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</si>
  <si>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</si>
  <si>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</si>
  <si>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</si>
  <si>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</si>
  <si>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</si>
  <si>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</si>
  <si>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</si>
  <si>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</si>
  <si>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</si>
  <si>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</si>
  <si>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</si>
  <si>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</si>
  <si>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</si>
  <si>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</si>
  <si>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</si>
  <si>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</si>
  <si>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</si>
  <si>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</si>
  <si>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</si>
  <si>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</si>
  <si>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</si>
  <si>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</si>
  <si>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</si>
  <si>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</si>
  <si>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</si>
  <si>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</si>
  <si>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</si>
  <si>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</si>
  <si>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</si>
  <si>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</si>
  <si>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</si>
  <si>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</si>
  <si>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</si>
  <si>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</si>
  <si>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</si>
  <si>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</si>
  <si>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</si>
  <si>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</si>
  <si>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</si>
  <si>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</si>
  <si>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</si>
  <si>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</si>
  <si>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</si>
  <si>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</si>
  <si>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</si>
  <si>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</si>
  <si>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</si>
  <si>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</si>
  <si>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</si>
  <si>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</si>
  <si>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</si>
  <si>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</si>
  <si>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</si>
  <si>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</si>
  <si>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</si>
  <si>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</si>
  <si>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</si>
  <si>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</si>
  <si>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</si>
  <si>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</si>
  <si>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</si>
  <si>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</si>
  <si>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</si>
  <si>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</si>
  <si>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</si>
  <si>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</si>
  <si>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</si>
  <si>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</si>
  <si>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</si>
  <si>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</si>
  <si>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</si>
  <si>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</si>
  <si>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</si>
  <si>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</si>
  <si>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</si>
  <si>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</si>
  <si>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</si>
  <si>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</si>
  <si>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</si>
  <si>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</si>
  <si>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</si>
  <si>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</si>
  <si>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</si>
  <si>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</si>
  <si>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</si>
  <si>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</si>
  <si>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</si>
  <si>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</si>
  <si>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</si>
  <si>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</si>
  <si>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</si>
  <si>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</si>
  <si>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</si>
  <si>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</si>
  <si>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</si>
  <si>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</si>
  <si>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</si>
  <si>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</si>
  <si>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</si>
  <si>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</si>
  <si>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</si>
  <si>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</si>
  <si>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</si>
  <si>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</si>
  <si>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</si>
  <si>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</si>
  <si>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</si>
  <si>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</si>
  <si>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</si>
  <si>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</si>
  <si>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</si>
  <si>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</si>
  <si>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</si>
  <si>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</si>
  <si>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</si>
  <si>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</si>
  <si>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</si>
  <si>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</si>
  <si>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</si>
  <si>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</si>
  <si>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</si>
  <si>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</si>
  <si>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</si>
  <si>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</si>
  <si>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</si>
  <si>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</si>
  <si>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</si>
  <si>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</si>
  <si>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</si>
  <si>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</si>
  <si>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</si>
  <si>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</si>
  <si>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</si>
  <si>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</si>
  <si>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</si>
  <si>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</si>
  <si>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</si>
  <si>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</si>
  <si>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</si>
  <si>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</si>
  <si>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</si>
  <si>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</si>
  <si>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</si>
  <si>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31/08/2018</t>
  </si>
  <si>
    <t>Cut-off Date: 31/08/2018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</si>
</sst>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1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1" t="s">
        <v>1533</v>
      </c>
      <c r="F6" s="181"/>
      <c r="G6" s="181"/>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1617</v>
      </c>
      <c r="G9" s="7"/>
      <c r="H9" s="7"/>
      <c r="I9" s="7"/>
      <c r="J9" s="8"/>
    </row>
    <row r="10" spans="2:10" ht="21" x14ac:dyDescent="0.25">
      <c r="B10" s="6"/>
      <c r="C10" s="7"/>
      <c r="D10" s="7"/>
      <c r="E10" s="7"/>
      <c r="F10" s="12" t="s">
        <v>1618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4" t="s">
        <v>15</v>
      </c>
      <c r="E24" s="185" t="s">
        <v>16</v>
      </c>
      <c r="F24" s="185"/>
      <c r="G24" s="185"/>
      <c r="H24" s="185"/>
      <c r="I24" s="7"/>
      <c r="J24" s="8"/>
    </row>
    <row r="25" spans="2:10" x14ac:dyDescent="0.25">
      <c r="B25" s="6"/>
      <c r="C25" s="7"/>
      <c r="D25" s="7"/>
      <c r="E25" s="15"/>
      <c r="F25" s="15"/>
      <c r="G25" s="15"/>
      <c r="H25" s="7"/>
      <c r="I25" s="7"/>
      <c r="J25" s="8"/>
    </row>
    <row r="26" spans="2:10" x14ac:dyDescent="0.25">
      <c r="B26" s="6"/>
      <c r="C26" s="7"/>
      <c r="D26" s="184" t="s">
        <v>17</v>
      </c>
      <c r="E26" s="185"/>
      <c r="F26" s="185"/>
      <c r="G26" s="185"/>
      <c r="H26" s="185"/>
      <c r="I26" s="7"/>
      <c r="J26" s="8"/>
    </row>
    <row r="27" spans="2:10" x14ac:dyDescent="0.25">
      <c r="B27" s="6"/>
      <c r="C27" s="7"/>
      <c r="D27" s="16"/>
      <c r="E27" s="16"/>
      <c r="F27" s="16"/>
      <c r="G27" s="16"/>
      <c r="H27" s="16"/>
      <c r="I27" s="7"/>
      <c r="J27" s="8"/>
    </row>
    <row r="28" spans="2:10" x14ac:dyDescent="0.25">
      <c r="B28" s="6"/>
      <c r="C28" s="7"/>
      <c r="D28" s="184" t="s">
        <v>18</v>
      </c>
      <c r="E28" s="185" t="s">
        <v>16</v>
      </c>
      <c r="F28" s="185"/>
      <c r="G28" s="185"/>
      <c r="H28" s="185"/>
      <c r="I28" s="7"/>
      <c r="J28" s="8"/>
    </row>
    <row r="29" spans="2:10" x14ac:dyDescent="0.25">
      <c r="B29" s="6"/>
      <c r="C29" s="7"/>
      <c r="D29" s="16"/>
      <c r="E29" s="16"/>
      <c r="F29" s="16"/>
      <c r="G29" s="16"/>
      <c r="H29" s="16"/>
      <c r="I29" s="7"/>
      <c r="J29" s="8"/>
    </row>
    <row r="30" spans="2:10" x14ac:dyDescent="0.25">
      <c r="B30" s="6"/>
      <c r="C30" s="7"/>
      <c r="D30" s="184" t="s">
        <v>19</v>
      </c>
      <c r="E30" s="185" t="s">
        <v>16</v>
      </c>
      <c r="F30" s="185"/>
      <c r="G30" s="185"/>
      <c r="H30" s="185"/>
      <c r="I30" s="7"/>
      <c r="J30" s="8"/>
    </row>
    <row r="31" spans="2:10" x14ac:dyDescent="0.25">
      <c r="B31" s="6"/>
      <c r="C31" s="7"/>
      <c r="D31" s="16"/>
      <c r="E31" s="16"/>
      <c r="F31" s="16"/>
      <c r="G31" s="16"/>
      <c r="H31" s="16"/>
      <c r="I31" s="7"/>
      <c r="J31" s="8"/>
    </row>
    <row r="32" spans="2:10" x14ac:dyDescent="0.25">
      <c r="B32" s="6"/>
      <c r="C32" s="7"/>
      <c r="D32" s="184" t="s">
        <v>20</v>
      </c>
      <c r="E32" s="185" t="s">
        <v>16</v>
      </c>
      <c r="F32" s="185"/>
      <c r="G32" s="185"/>
      <c r="H32" s="185"/>
      <c r="I32" s="7"/>
      <c r="J32" s="8"/>
    </row>
    <row r="33" spans="2:10" x14ac:dyDescent="0.25">
      <c r="B33" s="6"/>
      <c r="C33" s="7"/>
      <c r="D33" s="15"/>
      <c r="E33" s="15"/>
      <c r="F33" s="15"/>
      <c r="G33" s="15"/>
      <c r="H33" s="15"/>
      <c r="I33" s="7"/>
      <c r="J33" s="8"/>
    </row>
    <row r="34" spans="2:10" x14ac:dyDescent="0.25">
      <c r="B34" s="6"/>
      <c r="C34" s="7"/>
      <c r="D34" s="184" t="s">
        <v>21</v>
      </c>
      <c r="E34" s="185" t="s">
        <v>16</v>
      </c>
      <c r="F34" s="185"/>
      <c r="G34" s="185"/>
      <c r="H34" s="185"/>
      <c r="I34" s="7"/>
      <c r="J34" s="8"/>
    </row>
    <row r="35" spans="2:10" x14ac:dyDescent="0.25">
      <c r="B35" s="6"/>
      <c r="C35" s="7"/>
      <c r="D35" s="7"/>
      <c r="E35" s="7"/>
      <c r="F35" s="7"/>
      <c r="G35" s="7"/>
      <c r="H35" s="7"/>
      <c r="I35" s="7"/>
      <c r="J35" s="8"/>
    </row>
    <row r="36" spans="2:10" x14ac:dyDescent="0.25">
      <c r="B36" s="6"/>
      <c r="C36" s="7"/>
      <c r="D36" s="182" t="s">
        <v>22</v>
      </c>
      <c r="E36" s="183"/>
      <c r="F36" s="183"/>
      <c r="G36" s="183"/>
      <c r="H36" s="183"/>
      <c r="I36" s="7"/>
      <c r="J36" s="8"/>
    </row>
    <row r="37" spans="2:10" x14ac:dyDescent="0.25">
      <c r="B37" s="6"/>
      <c r="C37" s="7"/>
      <c r="D37" s="7"/>
      <c r="E37" s="7"/>
      <c r="F37" s="14"/>
      <c r="G37" s="7"/>
      <c r="H37" s="7"/>
      <c r="I37" s="7"/>
      <c r="J37" s="8"/>
    </row>
    <row r="38" spans="2:10" x14ac:dyDescent="0.25">
      <c r="B38" s="6"/>
      <c r="C38" s="7"/>
      <c r="D38" s="182" t="s">
        <v>1532</v>
      </c>
      <c r="E38" s="183"/>
      <c r="F38" s="183"/>
      <c r="G38" s="183"/>
      <c r="H38" s="183"/>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70" zoomScaleNormal="70" workbookViewId="0">
      <selection activeCell="D16" sqref="D1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54">
        <v>43343</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5" t="s">
        <v>1566</v>
      </c>
      <c r="D27" s="42"/>
      <c r="E27" s="42"/>
      <c r="F27" s="42"/>
      <c r="G27" s="23"/>
      <c r="H27" s="23"/>
      <c r="I27" s="25"/>
      <c r="J27" s="25"/>
      <c r="K27" s="25"/>
      <c r="L27" s="23"/>
      <c r="M27" s="23"/>
    </row>
    <row r="28" spans="1:13" s="55" customFormat="1" x14ac:dyDescent="0.25">
      <c r="A28" s="25" t="s">
        <v>53</v>
      </c>
      <c r="B28" s="41" t="s">
        <v>54</v>
      </c>
      <c r="C28" s="155" t="s">
        <v>1566</v>
      </c>
      <c r="D28" s="42"/>
      <c r="E28" s="42"/>
      <c r="F28" s="42"/>
      <c r="G28" s="23"/>
      <c r="H28" s="23"/>
      <c r="I28" s="25"/>
      <c r="J28" s="25"/>
      <c r="K28" s="25"/>
      <c r="L28" s="23"/>
      <c r="M28" s="23"/>
    </row>
    <row r="29" spans="1:13" s="55" customFormat="1" ht="30" x14ac:dyDescent="0.25">
      <c r="A29" s="25" t="s">
        <v>55</v>
      </c>
      <c r="B29" s="41" t="s">
        <v>56</v>
      </c>
      <c r="C29" s="156"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71">
        <v>24020.323263999999</v>
      </c>
      <c r="D38" s="25"/>
      <c r="E38" s="25"/>
      <c r="F38" s="42"/>
      <c r="G38" s="23"/>
      <c r="H38" s="23"/>
      <c r="I38" s="25"/>
      <c r="J38" s="25"/>
      <c r="K38" s="25"/>
      <c r="L38" s="23"/>
      <c r="M38" s="23"/>
    </row>
    <row r="39" spans="1:13" s="55" customFormat="1" x14ac:dyDescent="0.25">
      <c r="A39" s="25" t="s">
        <v>65</v>
      </c>
      <c r="B39" s="42" t="s">
        <v>66</v>
      </c>
      <c r="C39" s="175">
        <v>15244.412935</v>
      </c>
      <c r="D39" s="25"/>
      <c r="E39" s="25"/>
      <c r="F39" s="42"/>
      <c r="G39" s="23"/>
      <c r="H39" s="23"/>
      <c r="I39" s="25"/>
      <c r="J39" s="25"/>
      <c r="K39" s="25"/>
      <c r="L39" s="23"/>
      <c r="M39" s="23"/>
    </row>
    <row r="40" spans="1:13" s="55" customFormat="1" outlineLevel="1" x14ac:dyDescent="0.25">
      <c r="A40" s="25" t="s">
        <v>67</v>
      </c>
      <c r="B40" s="48" t="s">
        <v>68</v>
      </c>
      <c r="C40" s="175" t="s">
        <v>1339</v>
      </c>
      <c r="D40" s="25"/>
      <c r="E40" s="25"/>
      <c r="F40" s="42"/>
      <c r="G40" s="23"/>
      <c r="H40" s="23"/>
      <c r="I40" s="25"/>
      <c r="J40" s="25"/>
      <c r="K40" s="25"/>
      <c r="L40" s="23"/>
      <c r="M40" s="23"/>
    </row>
    <row r="41" spans="1:13" s="55" customFormat="1" outlineLevel="1" x14ac:dyDescent="0.25">
      <c r="A41" s="25" t="s">
        <v>69</v>
      </c>
      <c r="B41" s="48" t="s">
        <v>70</v>
      </c>
      <c r="C41" s="175"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7">
        <v>0.08</v>
      </c>
      <c r="D45" s="176">
        <f>IF(OR(C38="[For completion]",C39="[For completion]"),"Please complete G.3.1.1 and G.3.1.2",(C38/C39-1))</f>
        <v>0.57568043888729781</v>
      </c>
      <c r="E45" s="62"/>
      <c r="F45" s="158">
        <f>(100-91)/91</f>
        <v>9.8901098901098897E-2</v>
      </c>
      <c r="G45" s="159"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77">
        <v>20849.490000000002</v>
      </c>
      <c r="D53" s="25"/>
      <c r="E53" s="50"/>
      <c r="F53" s="51">
        <f>IF($C$58=0,"",IF(C53="[for completion]","",C53/$C$58))</f>
        <v>0.86799348718356495</v>
      </c>
      <c r="G53" s="51"/>
      <c r="H53" s="23"/>
      <c r="I53" s="25"/>
      <c r="J53" s="25"/>
      <c r="K53" s="25"/>
      <c r="L53" s="23"/>
      <c r="M53" s="23"/>
    </row>
    <row r="54" spans="1:13" s="55" customFormat="1" x14ac:dyDescent="0.25">
      <c r="A54" s="25" t="s">
        <v>90</v>
      </c>
      <c r="B54" s="42" t="s">
        <v>91</v>
      </c>
      <c r="C54" s="177">
        <v>0</v>
      </c>
      <c r="D54" s="25"/>
      <c r="E54" s="50"/>
      <c r="F54" s="51">
        <f>IF($C$58=0,"",IF(C54="[for completion]","",C54/$C$58))</f>
        <v>0</v>
      </c>
      <c r="G54" s="51"/>
      <c r="H54" s="23"/>
      <c r="I54" s="25"/>
      <c r="J54" s="25"/>
      <c r="K54" s="25"/>
      <c r="L54" s="23"/>
      <c r="M54" s="23"/>
    </row>
    <row r="55" spans="1:13" s="55" customFormat="1" x14ac:dyDescent="0.25">
      <c r="A55" s="25" t="s">
        <v>92</v>
      </c>
      <c r="B55" s="42" t="s">
        <v>93</v>
      </c>
      <c r="C55" s="177">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77">
        <v>3170.84</v>
      </c>
      <c r="D56" s="25"/>
      <c r="E56" s="50"/>
      <c r="F56" s="119">
        <f t="shared" si="0"/>
        <v>0.13200651281643508</v>
      </c>
      <c r="G56" s="51"/>
      <c r="H56" s="23"/>
      <c r="I56" s="25"/>
      <c r="J56" s="25"/>
      <c r="K56" s="25"/>
      <c r="L56" s="23"/>
      <c r="M56" s="23"/>
    </row>
    <row r="57" spans="1:13" s="55" customFormat="1" x14ac:dyDescent="0.25">
      <c r="A57" s="25" t="s">
        <v>96</v>
      </c>
      <c r="B57" s="25" t="s">
        <v>97</v>
      </c>
      <c r="C57" s="177">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24020.33</v>
      </c>
      <c r="D58" s="50"/>
      <c r="E58" s="50"/>
      <c r="F58" s="53">
        <f>SUM(F53:F57)</f>
        <v>1</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8">
        <v>16.71</v>
      </c>
      <c r="D66" s="160" t="s">
        <v>1339</v>
      </c>
      <c r="E66" s="39"/>
      <c r="F66" s="57"/>
      <c r="G66" s="58"/>
      <c r="H66" s="23"/>
      <c r="I66" s="25"/>
      <c r="J66" s="25"/>
      <c r="K66" s="25"/>
      <c r="L66" s="23"/>
      <c r="M66" s="23"/>
    </row>
    <row r="67" spans="1:13" s="55" customFormat="1" x14ac:dyDescent="0.25">
      <c r="A67" s="25"/>
      <c r="B67" s="42"/>
      <c r="C67" s="178"/>
      <c r="D67" s="25"/>
      <c r="E67" s="39"/>
      <c r="F67" s="57"/>
      <c r="G67" s="58"/>
      <c r="H67" s="23"/>
      <c r="I67" s="25"/>
      <c r="J67" s="25"/>
      <c r="K67" s="25"/>
      <c r="L67" s="23"/>
      <c r="M67" s="23"/>
    </row>
    <row r="68" spans="1:13" s="55" customFormat="1" x14ac:dyDescent="0.25">
      <c r="A68" s="25"/>
      <c r="B68" s="42" t="s">
        <v>1521</v>
      </c>
      <c r="C68" s="178"/>
      <c r="D68" s="39"/>
      <c r="E68" s="39"/>
      <c r="F68" s="58"/>
      <c r="G68" s="58"/>
      <c r="H68" s="23"/>
      <c r="I68" s="25"/>
      <c r="J68" s="25"/>
      <c r="K68" s="25"/>
      <c r="L68" s="23"/>
      <c r="M68" s="23"/>
    </row>
    <row r="69" spans="1:13" s="55" customFormat="1" x14ac:dyDescent="0.25">
      <c r="A69" s="25"/>
      <c r="B69" s="42" t="s">
        <v>112</v>
      </c>
      <c r="C69" s="178"/>
      <c r="D69" s="25"/>
      <c r="E69" s="39"/>
      <c r="F69" s="58"/>
      <c r="G69" s="58"/>
      <c r="H69" s="23"/>
      <c r="I69" s="25"/>
      <c r="J69" s="25"/>
      <c r="K69" s="25"/>
      <c r="L69" s="23"/>
      <c r="M69" s="23"/>
    </row>
    <row r="70" spans="1:13" s="55" customFormat="1" x14ac:dyDescent="0.25">
      <c r="A70" s="25" t="s">
        <v>113</v>
      </c>
      <c r="B70" s="137" t="s">
        <v>1555</v>
      </c>
      <c r="C70" s="178">
        <v>180.32</v>
      </c>
      <c r="D70" s="105" t="s">
        <v>1339</v>
      </c>
      <c r="E70" s="21"/>
      <c r="F70" s="51">
        <f t="shared" ref="F70:F76" si="2">IF($C$77=0,"",IF(C70="[for completion]","",C70/$C$77))</f>
        <v>8.6486569449214078E-3</v>
      </c>
      <c r="G70" s="161"/>
      <c r="H70" s="23"/>
      <c r="I70" s="25"/>
      <c r="J70" s="25"/>
      <c r="K70" s="25"/>
      <c r="L70" s="23"/>
      <c r="M70" s="23"/>
    </row>
    <row r="71" spans="1:13" s="55" customFormat="1" x14ac:dyDescent="0.25">
      <c r="A71" s="25" t="s">
        <v>114</v>
      </c>
      <c r="B71" s="138" t="s">
        <v>1556</v>
      </c>
      <c r="C71" s="178">
        <v>229.03</v>
      </c>
      <c r="D71" s="105" t="s">
        <v>1339</v>
      </c>
      <c r="E71" s="21"/>
      <c r="F71" s="51">
        <f t="shared" si="2"/>
        <v>1.0984926242764807E-2</v>
      </c>
      <c r="G71" s="161"/>
      <c r="H71" s="23"/>
      <c r="I71" s="25"/>
      <c r="J71" s="25"/>
      <c r="K71" s="25"/>
      <c r="L71" s="23"/>
      <c r="M71" s="23"/>
    </row>
    <row r="72" spans="1:13" s="55" customFormat="1" x14ac:dyDescent="0.25">
      <c r="A72" s="25" t="s">
        <v>115</v>
      </c>
      <c r="B72" s="137" t="s">
        <v>1557</v>
      </c>
      <c r="C72" s="178">
        <v>297.19</v>
      </c>
      <c r="D72" s="105" t="s">
        <v>1339</v>
      </c>
      <c r="E72" s="21"/>
      <c r="F72" s="51">
        <f t="shared" si="2"/>
        <v>1.4254072523631285E-2</v>
      </c>
      <c r="G72" s="161"/>
      <c r="H72" s="23"/>
      <c r="I72" s="25"/>
      <c r="J72" s="25"/>
      <c r="K72" s="25"/>
      <c r="L72" s="23"/>
      <c r="M72" s="23"/>
    </row>
    <row r="73" spans="1:13" s="55" customFormat="1" x14ac:dyDescent="0.25">
      <c r="A73" s="25" t="s">
        <v>116</v>
      </c>
      <c r="B73" s="137" t="s">
        <v>1558</v>
      </c>
      <c r="C73" s="178">
        <v>350.51</v>
      </c>
      <c r="D73" s="105" t="s">
        <v>1339</v>
      </c>
      <c r="E73" s="21"/>
      <c r="F73" s="51">
        <f t="shared" si="2"/>
        <v>1.6811450453440565E-2</v>
      </c>
      <c r="G73" s="161"/>
      <c r="H73" s="23"/>
      <c r="I73" s="25"/>
      <c r="J73" s="25"/>
      <c r="K73" s="25"/>
      <c r="L73" s="23"/>
      <c r="M73" s="23"/>
    </row>
    <row r="74" spans="1:13" s="55" customFormat="1" x14ac:dyDescent="0.25">
      <c r="A74" s="25" t="s">
        <v>117</v>
      </c>
      <c r="B74" s="137" t="s">
        <v>1559</v>
      </c>
      <c r="C74" s="178">
        <v>524.28</v>
      </c>
      <c r="D74" s="105" t="s">
        <v>1339</v>
      </c>
      <c r="E74" s="21"/>
      <c r="F74" s="51">
        <f t="shared" si="2"/>
        <v>2.5145950882228239E-2</v>
      </c>
      <c r="G74" s="161"/>
      <c r="H74" s="23"/>
      <c r="I74" s="25"/>
      <c r="J74" s="25"/>
      <c r="K74" s="25"/>
      <c r="L74" s="23"/>
      <c r="M74" s="23"/>
    </row>
    <row r="75" spans="1:13" s="55" customFormat="1" x14ac:dyDescent="0.25">
      <c r="A75" s="25" t="s">
        <v>118</v>
      </c>
      <c r="B75" s="137" t="s">
        <v>1560</v>
      </c>
      <c r="C75" s="178">
        <v>3306.25</v>
      </c>
      <c r="D75" s="105" t="s">
        <v>1339</v>
      </c>
      <c r="E75" s="21"/>
      <c r="F75" s="51">
        <f t="shared" si="2"/>
        <v>0.15857709640720058</v>
      </c>
      <c r="G75" s="161"/>
      <c r="H75" s="23"/>
      <c r="I75" s="25"/>
      <c r="J75" s="25"/>
      <c r="K75" s="25"/>
      <c r="L75" s="23"/>
      <c r="M75" s="23"/>
    </row>
    <row r="76" spans="1:13" s="55" customFormat="1" x14ac:dyDescent="0.25">
      <c r="A76" s="25" t="s">
        <v>119</v>
      </c>
      <c r="B76" s="137" t="s">
        <v>1561</v>
      </c>
      <c r="C76" s="178">
        <v>15961.9</v>
      </c>
      <c r="D76" s="105" t="s">
        <v>1339</v>
      </c>
      <c r="E76" s="21"/>
      <c r="F76" s="51">
        <f t="shared" si="2"/>
        <v>0.76557784654581318</v>
      </c>
      <c r="G76" s="161"/>
      <c r="H76" s="23"/>
      <c r="I76" s="25"/>
      <c r="J76" s="25"/>
      <c r="K76" s="25"/>
      <c r="L76" s="23"/>
      <c r="M76" s="23"/>
    </row>
    <row r="77" spans="1:13" s="55" customFormat="1" x14ac:dyDescent="0.25">
      <c r="A77" s="25" t="s">
        <v>120</v>
      </c>
      <c r="B77" s="59" t="s">
        <v>99</v>
      </c>
      <c r="C77" s="178">
        <f>SUM(C70:C76)</f>
        <v>20849.48</v>
      </c>
      <c r="D77" s="50">
        <f>SUM(D70:D76)</f>
        <v>0</v>
      </c>
      <c r="E77" s="42"/>
      <c r="F77" s="53">
        <f>SUM(F70:F76)</f>
        <v>1</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8">
        <v>3.9809796160899928</v>
      </c>
      <c r="D89" s="178">
        <v>4.9019898245430937</v>
      </c>
      <c r="E89" s="39"/>
      <c r="F89" s="57"/>
      <c r="G89" s="58"/>
      <c r="H89" s="23"/>
      <c r="I89" s="25"/>
      <c r="J89" s="25"/>
      <c r="K89" s="25"/>
      <c r="L89" s="23"/>
      <c r="M89" s="23"/>
    </row>
    <row r="90" spans="1:13" s="55" customFormat="1" x14ac:dyDescent="0.25">
      <c r="A90" s="25"/>
      <c r="B90" s="42"/>
      <c r="C90" s="178"/>
      <c r="D90" s="178"/>
      <c r="E90" s="39"/>
      <c r="F90" s="57"/>
      <c r="G90" s="58"/>
      <c r="H90" s="23"/>
      <c r="I90" s="25"/>
      <c r="J90" s="25"/>
      <c r="K90" s="25"/>
      <c r="L90" s="23"/>
      <c r="M90" s="23"/>
    </row>
    <row r="91" spans="1:13" s="55" customFormat="1" x14ac:dyDescent="0.25">
      <c r="A91" s="25"/>
      <c r="B91" s="42" t="s">
        <v>1522</v>
      </c>
      <c r="C91" s="178"/>
      <c r="D91" s="178"/>
      <c r="E91" s="39"/>
      <c r="F91" s="58"/>
      <c r="G91" s="58"/>
      <c r="H91" s="23"/>
      <c r="I91" s="25"/>
      <c r="J91" s="25"/>
      <c r="K91" s="25"/>
      <c r="L91" s="23"/>
      <c r="M91" s="23"/>
    </row>
    <row r="92" spans="1:13" s="55" customFormat="1" x14ac:dyDescent="0.25">
      <c r="A92" s="25" t="s">
        <v>140</v>
      </c>
      <c r="B92" s="42" t="s">
        <v>112</v>
      </c>
      <c r="C92" s="178"/>
      <c r="D92" s="178"/>
      <c r="E92" s="39"/>
      <c r="F92" s="58"/>
      <c r="G92" s="58"/>
      <c r="H92" s="23"/>
      <c r="I92" s="25"/>
      <c r="J92" s="25"/>
      <c r="K92" s="25"/>
      <c r="L92" s="23"/>
      <c r="M92" s="23"/>
    </row>
    <row r="93" spans="1:13" s="55" customFormat="1" x14ac:dyDescent="0.25">
      <c r="A93" s="25" t="s">
        <v>141</v>
      </c>
      <c r="B93" s="138" t="s">
        <v>1555</v>
      </c>
      <c r="C93" s="178">
        <v>500</v>
      </c>
      <c r="D93" s="178">
        <v>0</v>
      </c>
      <c r="E93" s="21"/>
      <c r="F93" s="51">
        <f>IF($C$100=0,"",IF(C93="[for completion]","",IF(C93="","",C93/$C$100)))</f>
        <v>3.2798901612544396E-2</v>
      </c>
      <c r="G93" s="51">
        <f>IF($D$100=0,"",IF(D93="[Mark as ND1 if not relevant]","",IF(D93="","",D93/$D$100)))</f>
        <v>0</v>
      </c>
      <c r="H93" s="23"/>
      <c r="I93" s="25"/>
      <c r="J93" s="25"/>
      <c r="K93" s="25"/>
      <c r="L93" s="23"/>
      <c r="M93" s="23"/>
    </row>
    <row r="94" spans="1:13" s="55" customFormat="1" x14ac:dyDescent="0.25">
      <c r="A94" s="25" t="s">
        <v>142</v>
      </c>
      <c r="B94" s="138" t="s">
        <v>1556</v>
      </c>
      <c r="C94" s="178">
        <v>2628.5449480000002</v>
      </c>
      <c r="D94" s="178">
        <v>500</v>
      </c>
      <c r="E94" s="21"/>
      <c r="F94" s="51">
        <f t="shared" ref="F94:F99" si="5">IF($C$100=0,"",IF(C94="[for completion]","",IF(C94="","",C94/$C$100)))</f>
        <v>0.17242677426720526</v>
      </c>
      <c r="G94" s="51">
        <f t="shared" ref="G94:G99" si="6">IF($D$100=0,"",IF(D94="[Mark as ND1 if not relevant]","",IF(D94="","",D94/$D$100)))</f>
        <v>3.2798901612544396E-2</v>
      </c>
      <c r="H94" s="23"/>
      <c r="I94" s="25"/>
      <c r="J94" s="25"/>
      <c r="K94" s="25"/>
      <c r="L94" s="23"/>
      <c r="M94" s="23"/>
    </row>
    <row r="95" spans="1:13" s="55" customFormat="1" x14ac:dyDescent="0.25">
      <c r="A95" s="25" t="s">
        <v>143</v>
      </c>
      <c r="B95" s="138" t="s">
        <v>1557</v>
      </c>
      <c r="C95" s="178">
        <v>6079.3425131200001</v>
      </c>
      <c r="D95" s="178">
        <v>2716.224948</v>
      </c>
      <c r="E95" s="21"/>
      <c r="F95" s="51">
        <f t="shared" si="5"/>
        <v>0.39879151391356249</v>
      </c>
      <c r="G95" s="51">
        <f t="shared" si="6"/>
        <v>0.17817838965398103</v>
      </c>
      <c r="H95" s="23"/>
      <c r="I95" s="25"/>
      <c r="J95" s="25"/>
      <c r="K95" s="25"/>
      <c r="L95" s="23"/>
      <c r="M95" s="23"/>
    </row>
    <row r="96" spans="1:13" s="55" customFormat="1" x14ac:dyDescent="0.25">
      <c r="A96" s="25" t="s">
        <v>144</v>
      </c>
      <c r="B96" s="138" t="s">
        <v>1558</v>
      </c>
      <c r="C96" s="178">
        <v>826.9973</v>
      </c>
      <c r="D96" s="178">
        <v>6097.0598131199995</v>
      </c>
      <c r="E96" s="21"/>
      <c r="F96" s="51">
        <f t="shared" si="5"/>
        <v>5.4249206153079717E-2</v>
      </c>
      <c r="G96" s="51">
        <f t="shared" si="6"/>
        <v>0.39995372987264233</v>
      </c>
      <c r="H96" s="23"/>
      <c r="I96" s="25"/>
      <c r="J96" s="25"/>
      <c r="K96" s="25"/>
      <c r="L96" s="23"/>
      <c r="M96" s="23"/>
    </row>
    <row r="97" spans="1:14" x14ac:dyDescent="0.25">
      <c r="A97" s="25" t="s">
        <v>145</v>
      </c>
      <c r="B97" s="138" t="s">
        <v>1559</v>
      </c>
      <c r="C97" s="178">
        <v>1062.4375</v>
      </c>
      <c r="D97" s="178">
        <v>784.03750000000002</v>
      </c>
      <c r="E97" s="21"/>
      <c r="F97" s="51">
        <f t="shared" si="5"/>
        <v>6.969356606395527E-2</v>
      </c>
      <c r="G97" s="51">
        <f t="shared" si="6"/>
        <v>5.1431137646090551E-2</v>
      </c>
      <c r="H97" s="23"/>
      <c r="L97" s="23"/>
      <c r="M97" s="23"/>
    </row>
    <row r="98" spans="1:14" x14ac:dyDescent="0.25">
      <c r="A98" s="25" t="s">
        <v>146</v>
      </c>
      <c r="B98" s="138" t="s">
        <v>1560</v>
      </c>
      <c r="C98" s="178">
        <v>3094.1536740000001</v>
      </c>
      <c r="D98" s="178">
        <v>4094.1536740000001</v>
      </c>
      <c r="E98" s="21"/>
      <c r="F98" s="51">
        <f t="shared" si="5"/>
        <v>0.20296968385523753</v>
      </c>
      <c r="G98" s="51">
        <f t="shared" si="6"/>
        <v>0.26856748708032629</v>
      </c>
      <c r="H98" s="23"/>
      <c r="L98" s="23"/>
      <c r="M98" s="23"/>
    </row>
    <row r="99" spans="1:14" x14ac:dyDescent="0.25">
      <c r="A99" s="25" t="s">
        <v>147</v>
      </c>
      <c r="B99" s="138" t="s">
        <v>1561</v>
      </c>
      <c r="C99" s="178">
        <v>1052.9369999999999</v>
      </c>
      <c r="D99" s="178">
        <v>1052.9369999999999</v>
      </c>
      <c r="E99" s="21"/>
      <c r="F99" s="51">
        <f t="shared" si="5"/>
        <v>6.9070354134415299E-2</v>
      </c>
      <c r="G99" s="51">
        <f t="shared" si="6"/>
        <v>6.9070354134415299E-2</v>
      </c>
      <c r="H99" s="23"/>
      <c r="L99" s="23"/>
      <c r="M99" s="23"/>
    </row>
    <row r="100" spans="1:14" x14ac:dyDescent="0.25">
      <c r="A100" s="25" t="s">
        <v>148</v>
      </c>
      <c r="B100" s="59" t="s">
        <v>99</v>
      </c>
      <c r="C100" s="178">
        <f>SUM(C93:C99)</f>
        <v>15244.412935120001</v>
      </c>
      <c r="D100" s="178">
        <f>SUM(D93:D99)</f>
        <v>15244.412935120001</v>
      </c>
      <c r="E100" s="42"/>
      <c r="F100" s="53">
        <f>SUM(F93:F99)</f>
        <v>1</v>
      </c>
      <c r="G100" s="53">
        <f>SUM(G93:G99)</f>
        <v>0.99999999999999989</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8">
        <v>0</v>
      </c>
      <c r="D112" s="178">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8">
        <v>0</v>
      </c>
      <c r="D113" s="178">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78">
        <v>24020.323263999999</v>
      </c>
      <c r="D114" s="178">
        <v>24020.323263999999</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8">
        <v>0</v>
      </c>
      <c r="D115" s="178">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8">
        <v>0</v>
      </c>
      <c r="D116" s="178">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8">
        <v>0</v>
      </c>
      <c r="D117" s="178">
        <v>0</v>
      </c>
      <c r="E117" s="42"/>
      <c r="F117" s="51">
        <f t="shared" si="9"/>
        <v>0</v>
      </c>
      <c r="G117" s="51">
        <f t="shared" si="10"/>
        <v>0</v>
      </c>
      <c r="H117" s="23"/>
      <c r="I117" s="25"/>
      <c r="J117" s="25"/>
      <c r="K117" s="25"/>
      <c r="L117" s="23"/>
      <c r="M117" s="23"/>
      <c r="N117" s="23"/>
    </row>
    <row r="118" spans="1:14" x14ac:dyDescent="0.25">
      <c r="A118" s="25" t="s">
        <v>176</v>
      </c>
      <c r="B118" s="42" t="s">
        <v>177</v>
      </c>
      <c r="C118" s="178">
        <v>0</v>
      </c>
      <c r="D118" s="178">
        <v>0</v>
      </c>
      <c r="E118" s="42"/>
      <c r="F118" s="51">
        <f t="shared" si="9"/>
        <v>0</v>
      </c>
      <c r="G118" s="51">
        <f t="shared" si="10"/>
        <v>0</v>
      </c>
      <c r="H118" s="23"/>
      <c r="L118" s="23"/>
      <c r="M118" s="23"/>
    </row>
    <row r="119" spans="1:14" x14ac:dyDescent="0.25">
      <c r="A119" s="25" t="s">
        <v>178</v>
      </c>
      <c r="B119" s="42" t="s">
        <v>179</v>
      </c>
      <c r="C119" s="178">
        <v>0</v>
      </c>
      <c r="D119" s="178">
        <v>0</v>
      </c>
      <c r="E119" s="42"/>
      <c r="F119" s="51">
        <f t="shared" si="9"/>
        <v>0</v>
      </c>
      <c r="G119" s="51">
        <f t="shared" si="10"/>
        <v>0</v>
      </c>
      <c r="H119" s="23"/>
      <c r="L119" s="23"/>
      <c r="M119" s="23"/>
    </row>
    <row r="120" spans="1:14" x14ac:dyDescent="0.25">
      <c r="A120" s="25" t="s">
        <v>180</v>
      </c>
      <c r="B120" s="42" t="s">
        <v>181</v>
      </c>
      <c r="C120" s="178">
        <v>0</v>
      </c>
      <c r="D120" s="178">
        <v>0</v>
      </c>
      <c r="E120" s="42"/>
      <c r="F120" s="51">
        <f t="shared" si="9"/>
        <v>0</v>
      </c>
      <c r="G120" s="51">
        <f t="shared" si="10"/>
        <v>0</v>
      </c>
      <c r="H120" s="23"/>
      <c r="L120" s="23"/>
      <c r="M120" s="23"/>
    </row>
    <row r="121" spans="1:14" x14ac:dyDescent="0.25">
      <c r="A121" s="25" t="s">
        <v>182</v>
      </c>
      <c r="B121" s="42" t="s">
        <v>183</v>
      </c>
      <c r="C121" s="178">
        <v>0</v>
      </c>
      <c r="D121" s="178">
        <v>0</v>
      </c>
      <c r="E121" s="42"/>
      <c r="F121" s="51">
        <f t="shared" si="9"/>
        <v>0</v>
      </c>
      <c r="G121" s="51">
        <f t="shared" si="10"/>
        <v>0</v>
      </c>
      <c r="H121" s="23"/>
      <c r="L121" s="23"/>
      <c r="M121" s="23"/>
    </row>
    <row r="122" spans="1:14" x14ac:dyDescent="0.25">
      <c r="A122" s="25" t="s">
        <v>184</v>
      </c>
      <c r="B122" s="42" t="s">
        <v>185</v>
      </c>
      <c r="C122" s="178">
        <v>0</v>
      </c>
      <c r="D122" s="178">
        <v>0</v>
      </c>
      <c r="E122" s="42"/>
      <c r="F122" s="51">
        <f t="shared" si="9"/>
        <v>0</v>
      </c>
      <c r="G122" s="51">
        <f t="shared" si="10"/>
        <v>0</v>
      </c>
      <c r="H122" s="23"/>
      <c r="L122" s="23"/>
      <c r="M122" s="23"/>
    </row>
    <row r="123" spans="1:14" x14ac:dyDescent="0.25">
      <c r="A123" s="25" t="s">
        <v>186</v>
      </c>
      <c r="B123" s="42" t="s">
        <v>187</v>
      </c>
      <c r="C123" s="178">
        <v>0</v>
      </c>
      <c r="D123" s="178">
        <v>0</v>
      </c>
      <c r="E123" s="42"/>
      <c r="F123" s="51">
        <f t="shared" si="9"/>
        <v>0</v>
      </c>
      <c r="G123" s="51">
        <f t="shared" si="10"/>
        <v>0</v>
      </c>
      <c r="H123" s="23"/>
      <c r="L123" s="23"/>
      <c r="M123" s="23"/>
    </row>
    <row r="124" spans="1:14" x14ac:dyDescent="0.25">
      <c r="A124" s="25" t="s">
        <v>188</v>
      </c>
      <c r="B124" s="42" t="s">
        <v>189</v>
      </c>
      <c r="C124" s="178">
        <v>0</v>
      </c>
      <c r="D124" s="178">
        <v>0</v>
      </c>
      <c r="E124" s="42"/>
      <c r="F124" s="51">
        <f t="shared" si="9"/>
        <v>0</v>
      </c>
      <c r="G124" s="51">
        <f t="shared" si="10"/>
        <v>0</v>
      </c>
      <c r="H124" s="23"/>
      <c r="L124" s="23"/>
      <c r="M124" s="23"/>
    </row>
    <row r="125" spans="1:14" x14ac:dyDescent="0.25">
      <c r="A125" s="25" t="s">
        <v>190</v>
      </c>
      <c r="B125" s="42" t="s">
        <v>191</v>
      </c>
      <c r="C125" s="178">
        <v>0</v>
      </c>
      <c r="D125" s="178">
        <v>0</v>
      </c>
      <c r="E125" s="42"/>
      <c r="F125" s="51">
        <f t="shared" si="9"/>
        <v>0</v>
      </c>
      <c r="G125" s="51">
        <f t="shared" si="10"/>
        <v>0</v>
      </c>
      <c r="H125" s="23"/>
      <c r="L125" s="23"/>
      <c r="M125" s="23"/>
    </row>
    <row r="126" spans="1:14" x14ac:dyDescent="0.25">
      <c r="A126" s="25" t="s">
        <v>192</v>
      </c>
      <c r="B126" s="42" t="s">
        <v>97</v>
      </c>
      <c r="C126" s="178">
        <v>0</v>
      </c>
      <c r="D126" s="178">
        <v>0</v>
      </c>
      <c r="E126" s="42"/>
      <c r="F126" s="51">
        <f t="shared" si="9"/>
        <v>0</v>
      </c>
      <c r="G126" s="51">
        <f t="shared" si="10"/>
        <v>0</v>
      </c>
      <c r="H126" s="23"/>
      <c r="L126" s="23"/>
      <c r="M126" s="23"/>
    </row>
    <row r="127" spans="1:14" x14ac:dyDescent="0.25">
      <c r="A127" s="25" t="s">
        <v>193</v>
      </c>
      <c r="B127" s="59" t="s">
        <v>99</v>
      </c>
      <c r="C127" s="178">
        <f>SUM(C112:C126)</f>
        <v>24020.323263999999</v>
      </c>
      <c r="D127" s="178">
        <f>SUM(D112:D126)</f>
        <v>24020.323263999999</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78">
        <v>8783.8569880699997</v>
      </c>
      <c r="D138" s="178">
        <v>7752.1014219999997</v>
      </c>
      <c r="E138" s="51"/>
      <c r="F138" s="51">
        <f>IF($C$153=0,"",IF(C138="[for completion]","",IF(C138="","",C138/$C$153)))</f>
        <v>0.54029060435384046</v>
      </c>
      <c r="G138" s="51">
        <f>IF($D$153=0,"",IF(D138="[for completion]","",IF(D138="","",D138/$D$153)))</f>
        <v>0.50852082366128704</v>
      </c>
      <c r="H138" s="23"/>
      <c r="I138" s="25"/>
      <c r="J138" s="25"/>
      <c r="K138" s="25"/>
      <c r="L138" s="23"/>
      <c r="M138" s="23"/>
      <c r="N138" s="23"/>
    </row>
    <row r="139" spans="1:14" s="61" customFormat="1" x14ac:dyDescent="0.25">
      <c r="A139" s="25" t="s">
        <v>205</v>
      </c>
      <c r="B139" s="42" t="s">
        <v>167</v>
      </c>
      <c r="C139" s="178">
        <v>0</v>
      </c>
      <c r="D139" s="178">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78">
        <v>7325</v>
      </c>
      <c r="D140" s="178">
        <v>7325</v>
      </c>
      <c r="E140" s="51"/>
      <c r="F140" s="51">
        <f t="shared" si="13"/>
        <v>0.45055704826103465</v>
      </c>
      <c r="G140" s="51">
        <f t="shared" si="14"/>
        <v>0.4805039086237754</v>
      </c>
      <c r="H140" s="23"/>
      <c r="I140" s="25"/>
      <c r="J140" s="25"/>
      <c r="K140" s="25"/>
      <c r="L140" s="23"/>
      <c r="M140" s="23"/>
      <c r="N140" s="23"/>
    </row>
    <row r="141" spans="1:14" s="61" customFormat="1" x14ac:dyDescent="0.25">
      <c r="A141" s="25" t="s">
        <v>207</v>
      </c>
      <c r="B141" s="42" t="s">
        <v>171</v>
      </c>
      <c r="C141" s="178">
        <v>148.79568492999999</v>
      </c>
      <c r="D141" s="178">
        <v>167.31151312</v>
      </c>
      <c r="E141" s="51"/>
      <c r="F141" s="51">
        <f t="shared" si="13"/>
        <v>9.1523473851248746E-3</v>
      </c>
      <c r="G141" s="51">
        <f t="shared" si="14"/>
        <v>1.0975267714937622E-2</v>
      </c>
      <c r="H141" s="23"/>
      <c r="I141" s="25"/>
      <c r="J141" s="25"/>
      <c r="K141" s="25"/>
      <c r="L141" s="23"/>
      <c r="M141" s="23"/>
      <c r="N141" s="23"/>
    </row>
    <row r="142" spans="1:14" s="61" customFormat="1" x14ac:dyDescent="0.25">
      <c r="A142" s="25" t="s">
        <v>208</v>
      </c>
      <c r="B142" s="42" t="s">
        <v>173</v>
      </c>
      <c r="C142" s="178">
        <v>0</v>
      </c>
      <c r="D142" s="178">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78">
        <v>0</v>
      </c>
      <c r="D143" s="178">
        <v>0</v>
      </c>
      <c r="E143" s="42"/>
      <c r="F143" s="51">
        <f t="shared" si="13"/>
        <v>0</v>
      </c>
      <c r="G143" s="51">
        <f t="shared" si="14"/>
        <v>0</v>
      </c>
      <c r="H143" s="23"/>
      <c r="I143" s="25"/>
      <c r="J143" s="25"/>
      <c r="K143" s="25"/>
      <c r="L143" s="23"/>
      <c r="M143" s="23"/>
      <c r="N143" s="23"/>
    </row>
    <row r="144" spans="1:14" x14ac:dyDescent="0.25">
      <c r="A144" s="25" t="s">
        <v>210</v>
      </c>
      <c r="B144" s="42" t="s">
        <v>177</v>
      </c>
      <c r="C144" s="178">
        <v>0</v>
      </c>
      <c r="D144" s="178">
        <v>0</v>
      </c>
      <c r="E144" s="42"/>
      <c r="F144" s="51">
        <f t="shared" si="13"/>
        <v>0</v>
      </c>
      <c r="G144" s="51">
        <f t="shared" si="14"/>
        <v>0</v>
      </c>
      <c r="H144" s="23"/>
      <c r="L144" s="23"/>
      <c r="M144" s="23"/>
    </row>
    <row r="145" spans="1:13" s="55" customFormat="1" x14ac:dyDescent="0.25">
      <c r="A145" s="25" t="s">
        <v>211</v>
      </c>
      <c r="B145" s="42" t="s">
        <v>179</v>
      </c>
      <c r="C145" s="178">
        <v>0</v>
      </c>
      <c r="D145" s="178">
        <v>0</v>
      </c>
      <c r="E145" s="42"/>
      <c r="F145" s="51">
        <f t="shared" si="13"/>
        <v>0</v>
      </c>
      <c r="G145" s="51">
        <f t="shared" si="14"/>
        <v>0</v>
      </c>
      <c r="H145" s="23"/>
      <c r="I145" s="25"/>
      <c r="J145" s="25"/>
      <c r="K145" s="25"/>
      <c r="L145" s="23"/>
      <c r="M145" s="23"/>
    </row>
    <row r="146" spans="1:13" s="55" customFormat="1" x14ac:dyDescent="0.25">
      <c r="A146" s="25" t="s">
        <v>212</v>
      </c>
      <c r="B146" s="42" t="s">
        <v>181</v>
      </c>
      <c r="C146" s="178">
        <v>0</v>
      </c>
      <c r="D146" s="178">
        <v>0</v>
      </c>
      <c r="E146" s="42"/>
      <c r="F146" s="51">
        <f t="shared" si="13"/>
        <v>0</v>
      </c>
      <c r="G146" s="51">
        <f t="shared" si="14"/>
        <v>0</v>
      </c>
      <c r="H146" s="23"/>
      <c r="I146" s="25"/>
      <c r="J146" s="25"/>
      <c r="K146" s="25"/>
      <c r="L146" s="23"/>
      <c r="M146" s="23"/>
    </row>
    <row r="147" spans="1:13" s="55" customFormat="1" x14ac:dyDescent="0.25">
      <c r="A147" s="25" t="s">
        <v>213</v>
      </c>
      <c r="B147" s="42" t="s">
        <v>183</v>
      </c>
      <c r="C147" s="178">
        <v>0</v>
      </c>
      <c r="D147" s="178">
        <v>0</v>
      </c>
      <c r="E147" s="42"/>
      <c r="F147" s="51">
        <f t="shared" si="13"/>
        <v>0</v>
      </c>
      <c r="G147" s="51">
        <f t="shared" si="14"/>
        <v>0</v>
      </c>
      <c r="H147" s="23"/>
      <c r="I147" s="25"/>
      <c r="J147" s="25"/>
      <c r="K147" s="25"/>
      <c r="L147" s="23"/>
      <c r="M147" s="23"/>
    </row>
    <row r="148" spans="1:13" s="55" customFormat="1" x14ac:dyDescent="0.25">
      <c r="A148" s="25" t="s">
        <v>214</v>
      </c>
      <c r="B148" s="42" t="s">
        <v>185</v>
      </c>
      <c r="C148" s="178">
        <v>0</v>
      </c>
      <c r="D148" s="178">
        <v>0</v>
      </c>
      <c r="E148" s="42"/>
      <c r="F148" s="51">
        <f t="shared" si="13"/>
        <v>0</v>
      </c>
      <c r="G148" s="51">
        <f t="shared" si="14"/>
        <v>0</v>
      </c>
      <c r="H148" s="23"/>
      <c r="I148" s="25"/>
      <c r="J148" s="25"/>
      <c r="K148" s="25"/>
      <c r="L148" s="23"/>
      <c r="M148" s="23"/>
    </row>
    <row r="149" spans="1:13" s="55" customFormat="1" x14ac:dyDescent="0.25">
      <c r="A149" s="25" t="s">
        <v>215</v>
      </c>
      <c r="B149" s="42" t="s">
        <v>187</v>
      </c>
      <c r="C149" s="178">
        <v>0</v>
      </c>
      <c r="D149" s="178">
        <v>0</v>
      </c>
      <c r="E149" s="42"/>
      <c r="F149" s="51">
        <f t="shared" si="13"/>
        <v>0</v>
      </c>
      <c r="G149" s="51">
        <f t="shared" si="14"/>
        <v>0</v>
      </c>
      <c r="H149" s="23"/>
      <c r="I149" s="25"/>
      <c r="J149" s="25"/>
      <c r="K149" s="25"/>
      <c r="L149" s="23"/>
      <c r="M149" s="23"/>
    </row>
    <row r="150" spans="1:13" s="55" customFormat="1" x14ac:dyDescent="0.25">
      <c r="A150" s="25" t="s">
        <v>216</v>
      </c>
      <c r="B150" s="42" t="s">
        <v>189</v>
      </c>
      <c r="C150" s="178">
        <v>0</v>
      </c>
      <c r="D150" s="178">
        <v>0</v>
      </c>
      <c r="E150" s="42"/>
      <c r="F150" s="51">
        <f t="shared" si="13"/>
        <v>0</v>
      </c>
      <c r="G150" s="51">
        <f t="shared" si="14"/>
        <v>0</v>
      </c>
      <c r="H150" s="23"/>
      <c r="I150" s="25"/>
      <c r="J150" s="25"/>
      <c r="K150" s="25"/>
      <c r="L150" s="23"/>
      <c r="M150" s="23"/>
    </row>
    <row r="151" spans="1:13" s="55" customFormat="1" x14ac:dyDescent="0.25">
      <c r="A151" s="25" t="s">
        <v>217</v>
      </c>
      <c r="B151" s="42" t="s">
        <v>191</v>
      </c>
      <c r="C151" s="178">
        <v>0</v>
      </c>
      <c r="D151" s="178">
        <v>0</v>
      </c>
      <c r="E151" s="42"/>
      <c r="F151" s="51">
        <f t="shared" si="13"/>
        <v>0</v>
      </c>
      <c r="G151" s="51">
        <f t="shared" si="14"/>
        <v>0</v>
      </c>
      <c r="H151" s="23"/>
      <c r="I151" s="25"/>
      <c r="J151" s="25"/>
      <c r="K151" s="25"/>
      <c r="L151" s="23"/>
      <c r="M151" s="23"/>
    </row>
    <row r="152" spans="1:13" s="55" customFormat="1" x14ac:dyDescent="0.25">
      <c r="A152" s="25" t="s">
        <v>218</v>
      </c>
      <c r="B152" s="42" t="s">
        <v>97</v>
      </c>
      <c r="C152" s="178">
        <v>0</v>
      </c>
      <c r="D152" s="178">
        <v>0</v>
      </c>
      <c r="E152" s="42"/>
      <c r="F152" s="51">
        <f t="shared" si="13"/>
        <v>0</v>
      </c>
      <c r="G152" s="51">
        <f t="shared" si="14"/>
        <v>0</v>
      </c>
      <c r="H152" s="23"/>
      <c r="I152" s="25"/>
      <c r="J152" s="25"/>
      <c r="K152" s="25"/>
      <c r="L152" s="23"/>
      <c r="M152" s="23"/>
    </row>
    <row r="153" spans="1:13" s="55" customFormat="1" x14ac:dyDescent="0.25">
      <c r="A153" s="25" t="s">
        <v>219</v>
      </c>
      <c r="B153" s="59" t="s">
        <v>99</v>
      </c>
      <c r="C153" s="178">
        <f>SUM(C138:C152)</f>
        <v>16257.652673000001</v>
      </c>
      <c r="D153" s="178">
        <f>SUM(D138:D152)</f>
        <v>15244.412935119999</v>
      </c>
      <c r="E153" s="42"/>
      <c r="F153" s="62">
        <f>SUM(F138:F152)</f>
        <v>0.99999999999999989</v>
      </c>
      <c r="G153" s="62">
        <f>SUM(G138:G152)</f>
        <v>1.0000000000000002</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78">
        <v>11932.652673000002</v>
      </c>
      <c r="D164" s="178">
        <v>10919.412935119999</v>
      </c>
      <c r="E164" s="63"/>
      <c r="F164" s="51">
        <f>IF($C$167=0,"",IF(C164="[for completion]","",IF(C164="","",C164/$C$167)))</f>
        <v>0.7339714356683994</v>
      </c>
      <c r="G164" s="51">
        <f>IF($D$167=0,"",IF(D164="[for completion]","",IF(D164="","",D164/$D$167)))</f>
        <v>0.71628950105149092</v>
      </c>
      <c r="H164" s="23"/>
      <c r="I164" s="25"/>
      <c r="J164" s="25"/>
      <c r="K164" s="25"/>
      <c r="L164" s="23"/>
      <c r="M164" s="23"/>
    </row>
    <row r="165" spans="1:13" s="55" customFormat="1" x14ac:dyDescent="0.25">
      <c r="A165" s="25" t="s">
        <v>233</v>
      </c>
      <c r="B165" s="23" t="s">
        <v>234</v>
      </c>
      <c r="C165" s="178">
        <v>4325</v>
      </c>
      <c r="D165" s="178">
        <v>4325</v>
      </c>
      <c r="E165" s="63"/>
      <c r="F165" s="51">
        <f t="shared" ref="F165:F166" si="17">IF($C$167=0,"",IF(C165="[for completion]","",IF(C165="","",C165/$C$167)))</f>
        <v>0.2660285643316006</v>
      </c>
      <c r="G165" s="51">
        <f t="shared" ref="G165:G166" si="18">IF($D$167=0,"",IF(D165="[for completion]","",IF(D165="","",D165/$D$167)))</f>
        <v>0.28371049894850903</v>
      </c>
      <c r="H165" s="23"/>
      <c r="I165" s="25"/>
      <c r="J165" s="25"/>
      <c r="K165" s="25"/>
      <c r="L165" s="23"/>
      <c r="M165" s="23"/>
    </row>
    <row r="166" spans="1:13" s="55" customFormat="1" x14ac:dyDescent="0.25">
      <c r="A166" s="25" t="s">
        <v>235</v>
      </c>
      <c r="B166" s="23" t="s">
        <v>97</v>
      </c>
      <c r="C166" s="178">
        <v>0</v>
      </c>
      <c r="D166" s="178">
        <v>0</v>
      </c>
      <c r="E166" s="63"/>
      <c r="F166" s="51">
        <f t="shared" si="17"/>
        <v>0</v>
      </c>
      <c r="G166" s="51">
        <f t="shared" si="18"/>
        <v>0</v>
      </c>
      <c r="H166" s="23"/>
      <c r="I166" s="25"/>
      <c r="J166" s="25"/>
      <c r="K166" s="25"/>
      <c r="L166" s="23"/>
      <c r="M166" s="23"/>
    </row>
    <row r="167" spans="1:13" s="55" customFormat="1" x14ac:dyDescent="0.25">
      <c r="A167" s="25" t="s">
        <v>236</v>
      </c>
      <c r="B167" s="64" t="s">
        <v>99</v>
      </c>
      <c r="C167" s="178">
        <f>SUM(C164:C166)</f>
        <v>16257.652673000002</v>
      </c>
      <c r="D167" s="178">
        <f>SUM(D164:D166)</f>
        <v>15244.412935119999</v>
      </c>
      <c r="E167" s="63"/>
      <c r="F167" s="63">
        <f>SUM(F164:F166)</f>
        <v>1</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78">
        <v>3170.84</v>
      </c>
      <c r="D174" s="178"/>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8">
        <v>0</v>
      </c>
      <c r="D175" s="178"/>
      <c r="E175" s="53"/>
      <c r="F175" s="51">
        <f>IF($C$179=0,"",IF(C175="[for completion]","",C175/$C$179))</f>
        <v>0</v>
      </c>
      <c r="G175" s="51"/>
      <c r="H175" s="23"/>
      <c r="I175" s="25"/>
      <c r="J175" s="25"/>
      <c r="K175" s="25"/>
      <c r="L175" s="23"/>
      <c r="M175" s="23"/>
    </row>
    <row r="176" spans="1:13" s="55" customFormat="1" x14ac:dyDescent="0.25">
      <c r="A176" s="25" t="s">
        <v>246</v>
      </c>
      <c r="B176" s="42" t="s">
        <v>247</v>
      </c>
      <c r="C176" s="178">
        <v>0</v>
      </c>
      <c r="D176" s="178"/>
      <c r="E176" s="53"/>
      <c r="F176" s="51"/>
      <c r="G176" s="51"/>
      <c r="H176" s="23"/>
      <c r="I176" s="25"/>
      <c r="J176" s="25"/>
      <c r="K176" s="25"/>
      <c r="L176" s="23"/>
      <c r="M176" s="23"/>
    </row>
    <row r="177" spans="1:13" s="55" customFormat="1" x14ac:dyDescent="0.25">
      <c r="A177" s="25" t="s">
        <v>248</v>
      </c>
      <c r="B177" s="42" t="s">
        <v>249</v>
      </c>
      <c r="C177" s="178">
        <v>0</v>
      </c>
      <c r="D177" s="178"/>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8">
        <v>0</v>
      </c>
      <c r="D178" s="178"/>
      <c r="E178" s="53"/>
      <c r="F178" s="51">
        <f t="shared" si="19"/>
        <v>0</v>
      </c>
      <c r="G178" s="51"/>
      <c r="H178" s="23"/>
      <c r="I178" s="25"/>
      <c r="J178" s="25"/>
      <c r="K178" s="25"/>
      <c r="L178" s="23"/>
      <c r="M178" s="23"/>
    </row>
    <row r="179" spans="1:13" s="55" customFormat="1" x14ac:dyDescent="0.25">
      <c r="A179" s="25" t="s">
        <v>10</v>
      </c>
      <c r="B179" s="59" t="s">
        <v>99</v>
      </c>
      <c r="C179" s="178">
        <f>SUM(C174:C178)</f>
        <v>3170.84</v>
      </c>
      <c r="D179" s="178"/>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78">
        <v>3170.84</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8">
        <v>0</v>
      </c>
      <c r="D194" s="25"/>
      <c r="E194" s="53"/>
      <c r="F194" s="51">
        <f t="shared" si="20"/>
        <v>0</v>
      </c>
      <c r="G194" s="53"/>
      <c r="H194" s="23"/>
      <c r="I194" s="25"/>
      <c r="J194" s="25"/>
      <c r="K194" s="25"/>
      <c r="L194" s="23"/>
      <c r="M194" s="23"/>
    </row>
    <row r="195" spans="1:13" s="55" customFormat="1" x14ac:dyDescent="0.25">
      <c r="A195" s="25" t="s">
        <v>276</v>
      </c>
      <c r="B195" s="42" t="s">
        <v>277</v>
      </c>
      <c r="C195" s="178">
        <v>0</v>
      </c>
      <c r="D195" s="25"/>
      <c r="E195" s="53"/>
      <c r="F195" s="51">
        <f t="shared" si="20"/>
        <v>0</v>
      </c>
      <c r="G195" s="53"/>
      <c r="H195" s="23"/>
      <c r="I195" s="25"/>
      <c r="J195" s="25"/>
      <c r="K195" s="25"/>
      <c r="L195" s="23"/>
      <c r="M195" s="23"/>
    </row>
    <row r="196" spans="1:13" s="55" customFormat="1" x14ac:dyDescent="0.25">
      <c r="A196" s="25" t="s">
        <v>278</v>
      </c>
      <c r="B196" s="42" t="s">
        <v>279</v>
      </c>
      <c r="C196" s="178">
        <v>0</v>
      </c>
      <c r="D196" s="25"/>
      <c r="E196" s="53"/>
      <c r="F196" s="51">
        <f t="shared" si="20"/>
        <v>0</v>
      </c>
      <c r="G196" s="53"/>
      <c r="H196" s="23"/>
      <c r="I196" s="25"/>
      <c r="J196" s="25"/>
      <c r="K196" s="25"/>
      <c r="L196" s="23"/>
      <c r="M196" s="23"/>
    </row>
    <row r="197" spans="1:13" s="55" customFormat="1" x14ac:dyDescent="0.25">
      <c r="A197" s="25" t="s">
        <v>280</v>
      </c>
      <c r="B197" s="42" t="s">
        <v>281</v>
      </c>
      <c r="C197" s="178">
        <v>0</v>
      </c>
      <c r="D197" s="25"/>
      <c r="E197" s="53"/>
      <c r="F197" s="51">
        <f t="shared" si="20"/>
        <v>0</v>
      </c>
      <c r="G197" s="53"/>
      <c r="H197" s="23"/>
      <c r="I197" s="25"/>
      <c r="J197" s="25"/>
      <c r="K197" s="25"/>
      <c r="L197" s="23"/>
      <c r="M197" s="23"/>
    </row>
    <row r="198" spans="1:13" s="55" customFormat="1" x14ac:dyDescent="0.25">
      <c r="A198" s="25" t="s">
        <v>282</v>
      </c>
      <c r="B198" s="42" t="s">
        <v>283</v>
      </c>
      <c r="C198" s="178">
        <v>0</v>
      </c>
      <c r="D198" s="25"/>
      <c r="E198" s="53"/>
      <c r="F198" s="51">
        <f t="shared" si="20"/>
        <v>0</v>
      </c>
      <c r="G198" s="53"/>
      <c r="H198" s="23"/>
      <c r="I198" s="25"/>
      <c r="J198" s="25"/>
      <c r="K198" s="25"/>
      <c r="L198" s="23"/>
      <c r="M198" s="23"/>
    </row>
    <row r="199" spans="1:13" s="55" customFormat="1" x14ac:dyDescent="0.25">
      <c r="A199" s="25" t="s">
        <v>284</v>
      </c>
      <c r="B199" s="42" t="s">
        <v>285</v>
      </c>
      <c r="C199" s="178">
        <v>0</v>
      </c>
      <c r="D199" s="25"/>
      <c r="E199" s="53"/>
      <c r="F199" s="51">
        <f t="shared" si="20"/>
        <v>0</v>
      </c>
      <c r="G199" s="53"/>
      <c r="H199" s="23"/>
      <c r="I199" s="25"/>
      <c r="J199" s="25"/>
      <c r="K199" s="25"/>
      <c r="L199" s="23"/>
      <c r="M199" s="23"/>
    </row>
    <row r="200" spans="1:13" s="55" customFormat="1" x14ac:dyDescent="0.25">
      <c r="A200" s="25" t="s">
        <v>286</v>
      </c>
      <c r="B200" s="42" t="s">
        <v>12</v>
      </c>
      <c r="C200" s="178">
        <v>0</v>
      </c>
      <c r="D200" s="25"/>
      <c r="E200" s="53"/>
      <c r="F200" s="51">
        <f t="shared" si="20"/>
        <v>0</v>
      </c>
      <c r="G200" s="53"/>
      <c r="H200" s="23"/>
      <c r="I200" s="25"/>
      <c r="J200" s="25"/>
      <c r="K200" s="25"/>
      <c r="L200" s="23"/>
      <c r="M200" s="23"/>
    </row>
    <row r="201" spans="1:13" s="55" customFormat="1" x14ac:dyDescent="0.25">
      <c r="A201" s="25" t="s">
        <v>287</v>
      </c>
      <c r="B201" s="42" t="s">
        <v>288</v>
      </c>
      <c r="C201" s="178">
        <v>0</v>
      </c>
      <c r="D201" s="25"/>
      <c r="E201" s="53"/>
      <c r="F201" s="51">
        <f t="shared" si="20"/>
        <v>0</v>
      </c>
      <c r="G201" s="53"/>
      <c r="H201" s="23"/>
      <c r="I201" s="25"/>
      <c r="J201" s="25"/>
      <c r="K201" s="25"/>
      <c r="L201" s="23"/>
      <c r="M201" s="23"/>
    </row>
    <row r="202" spans="1:13" s="55" customFormat="1" x14ac:dyDescent="0.25">
      <c r="A202" s="25" t="s">
        <v>289</v>
      </c>
      <c r="B202" s="42" t="s">
        <v>290</v>
      </c>
      <c r="C202" s="178">
        <v>0</v>
      </c>
      <c r="D202" s="25"/>
      <c r="E202" s="53"/>
      <c r="F202" s="51">
        <f t="shared" si="20"/>
        <v>0</v>
      </c>
      <c r="G202" s="53"/>
      <c r="H202" s="23"/>
      <c r="I202" s="25"/>
      <c r="J202" s="25"/>
      <c r="K202" s="25"/>
      <c r="L202" s="23"/>
      <c r="M202" s="23"/>
    </row>
    <row r="203" spans="1:13" s="55" customFormat="1" x14ac:dyDescent="0.25">
      <c r="A203" s="25" t="s">
        <v>291</v>
      </c>
      <c r="B203" s="42" t="s">
        <v>292</v>
      </c>
      <c r="C203" s="178">
        <v>0</v>
      </c>
      <c r="D203" s="25"/>
      <c r="E203" s="53"/>
      <c r="F203" s="51">
        <f t="shared" si="20"/>
        <v>0</v>
      </c>
      <c r="G203" s="53"/>
      <c r="H203" s="23"/>
      <c r="I203" s="25"/>
      <c r="J203" s="25"/>
      <c r="K203" s="25"/>
      <c r="L203" s="23"/>
      <c r="M203" s="23"/>
    </row>
    <row r="204" spans="1:13" s="55" customFormat="1" x14ac:dyDescent="0.25">
      <c r="A204" s="25" t="s">
        <v>293</v>
      </c>
      <c r="B204" s="42" t="s">
        <v>294</v>
      </c>
      <c r="C204" s="178">
        <v>0</v>
      </c>
      <c r="D204" s="25"/>
      <c r="E204" s="53"/>
      <c r="F204" s="51">
        <f t="shared" si="20"/>
        <v>0</v>
      </c>
      <c r="G204" s="53"/>
      <c r="H204" s="23"/>
      <c r="I204" s="25"/>
      <c r="J204" s="25"/>
      <c r="K204" s="25"/>
      <c r="L204" s="23"/>
      <c r="M204" s="23"/>
    </row>
    <row r="205" spans="1:13" s="55" customFormat="1" x14ac:dyDescent="0.25">
      <c r="A205" s="25" t="s">
        <v>295</v>
      </c>
      <c r="B205" s="42" t="s">
        <v>296</v>
      </c>
      <c r="C205" s="178">
        <v>0</v>
      </c>
      <c r="D205" s="25"/>
      <c r="E205" s="53"/>
      <c r="F205" s="51">
        <f t="shared" si="20"/>
        <v>0</v>
      </c>
      <c r="G205" s="53"/>
      <c r="H205" s="23"/>
      <c r="I205" s="25"/>
      <c r="J205" s="25"/>
      <c r="K205" s="25"/>
      <c r="L205" s="23"/>
      <c r="M205" s="23"/>
    </row>
    <row r="206" spans="1:13" s="55" customFormat="1" x14ac:dyDescent="0.25">
      <c r="A206" s="25" t="s">
        <v>297</v>
      </c>
      <c r="B206" s="42" t="s">
        <v>97</v>
      </c>
      <c r="C206" s="178">
        <v>0</v>
      </c>
      <c r="D206" s="25"/>
      <c r="E206" s="53"/>
      <c r="F206" s="51">
        <f t="shared" si="20"/>
        <v>0</v>
      </c>
      <c r="G206" s="53"/>
      <c r="H206" s="23"/>
      <c r="I206" s="25"/>
      <c r="J206" s="25"/>
      <c r="K206" s="25"/>
      <c r="L206" s="23"/>
      <c r="M206" s="23"/>
    </row>
    <row r="207" spans="1:13" s="55" customFormat="1" x14ac:dyDescent="0.25">
      <c r="A207" s="25" t="s">
        <v>298</v>
      </c>
      <c r="B207" s="52" t="s">
        <v>299</v>
      </c>
      <c r="C207" s="178">
        <f>C193</f>
        <v>3170.84</v>
      </c>
      <c r="D207" s="25"/>
      <c r="E207" s="53"/>
      <c r="F207" s="51"/>
      <c r="G207" s="53"/>
      <c r="H207" s="23"/>
      <c r="I207" s="25"/>
      <c r="J207" s="25"/>
      <c r="K207" s="25"/>
      <c r="L207" s="23"/>
      <c r="M207" s="23"/>
    </row>
    <row r="208" spans="1:13" s="55" customFormat="1" x14ac:dyDescent="0.25">
      <c r="A208" s="25" t="s">
        <v>300</v>
      </c>
      <c r="B208" s="59" t="s">
        <v>99</v>
      </c>
      <c r="C208" s="178">
        <f>SUM(C193:C206)</f>
        <v>3170.84</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78">
        <f>C56</f>
        <v>3170.84</v>
      </c>
      <c r="D217" s="25"/>
      <c r="E217" s="63"/>
      <c r="F217" s="51">
        <f>IF($C$38=0,"",IF(C217="[for completion]","",IF(C217="","",C217/$C$38)))</f>
        <v>0.13200654983491567</v>
      </c>
      <c r="G217" s="51">
        <f>IF($C$39=0,"",IF(C217="[for completion]","",IF(C217="","",C217/$C$39)))</f>
        <v>0.20800013837987785</v>
      </c>
      <c r="H217" s="23"/>
      <c r="I217" s="25"/>
      <c r="J217" s="25"/>
      <c r="K217" s="25"/>
      <c r="L217" s="23"/>
      <c r="M217" s="23"/>
    </row>
    <row r="218" spans="1:13" s="55" customFormat="1" x14ac:dyDescent="0.25">
      <c r="A218" s="25" t="s">
        <v>311</v>
      </c>
      <c r="B218" s="21" t="s">
        <v>312</v>
      </c>
      <c r="C218" s="178">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8">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8">
        <f>SUM(C217:C219)</f>
        <v>3170.84</v>
      </c>
      <c r="D220" s="25"/>
      <c r="E220" s="63"/>
      <c r="F220" s="62">
        <f>SUM(F217:F219)</f>
        <v>0.13200654983491567</v>
      </c>
      <c r="G220" s="62">
        <f>SUM(G217:G219)</f>
        <v>0.20800013837987785</v>
      </c>
      <c r="H220" s="23"/>
      <c r="I220" s="25"/>
      <c r="J220" s="25"/>
      <c r="K220" s="25"/>
      <c r="L220" s="23"/>
      <c r="M220" s="23"/>
    </row>
    <row r="221" spans="1:13" s="55" customFormat="1" outlineLevel="1" x14ac:dyDescent="0.25">
      <c r="A221" s="25" t="s">
        <v>315</v>
      </c>
      <c r="B221" s="54" t="s">
        <v>101</v>
      </c>
      <c r="C221" s="178"/>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2"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78">
        <v>20725.995428999999</v>
      </c>
      <c r="E231" s="42"/>
      <c r="H231" s="23"/>
      <c r="L231" s="23"/>
      <c r="M231" s="23"/>
    </row>
    <row r="232" spans="1:14" x14ac:dyDescent="0.25">
      <c r="A232" s="25" t="s">
        <v>326</v>
      </c>
      <c r="B232" s="66" t="s">
        <v>327</v>
      </c>
      <c r="C232" s="163" t="s">
        <v>1569</v>
      </c>
      <c r="E232" s="42"/>
      <c r="H232" s="23"/>
      <c r="L232" s="23"/>
      <c r="M232" s="23"/>
    </row>
    <row r="233" spans="1:14" x14ac:dyDescent="0.25">
      <c r="A233" s="25" t="s">
        <v>328</v>
      </c>
      <c r="B233" s="66" t="s">
        <v>329</v>
      </c>
      <c r="C233" s="163"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4">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A3" sqref="A3"/>
    </sheetView>
  </sheetViews>
  <sheetFormatPr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78">
        <v>20849.490000000002</v>
      </c>
      <c r="F12" s="119">
        <f>IF($C$15=0,"",IF(C12="[for completion]","",C12/$C$15))</f>
        <v>1</v>
      </c>
    </row>
    <row r="13" spans="1:7" x14ac:dyDescent="0.25">
      <c r="A13" s="105" t="s">
        <v>494</v>
      </c>
      <c r="B13" s="105" t="s">
        <v>495</v>
      </c>
      <c r="C13" s="178">
        <v>0</v>
      </c>
      <c r="F13" s="119">
        <f>IF($C$15=0,"",IF(C13="[for completion]","",C13/$C$15))</f>
        <v>0</v>
      </c>
    </row>
    <row r="14" spans="1:7" x14ac:dyDescent="0.25">
      <c r="A14" s="105" t="s">
        <v>496</v>
      </c>
      <c r="B14" s="105" t="s">
        <v>97</v>
      </c>
      <c r="C14" s="178">
        <v>0</v>
      </c>
      <c r="F14" s="119">
        <f>IF($C$15=0,"",IF(C14="[for completion]","",C14/$C$15))</f>
        <v>0</v>
      </c>
    </row>
    <row r="15" spans="1:7" x14ac:dyDescent="0.25">
      <c r="A15" s="105" t="s">
        <v>497</v>
      </c>
      <c r="B15" s="120" t="s">
        <v>99</v>
      </c>
      <c r="C15" s="178">
        <f>SUM(C12:C14)</f>
        <v>20849.490000000002</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78">
        <v>261167</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5">
        <v>0</v>
      </c>
      <c r="D45" s="140">
        <v>0</v>
      </c>
      <c r="E45" s="140"/>
      <c r="F45" s="140">
        <f t="shared" ref="F45:F71" si="0">C45</f>
        <v>0</v>
      </c>
      <c r="G45" s="105"/>
    </row>
    <row r="46" spans="1:7" x14ac:dyDescent="0.25">
      <c r="A46" s="105" t="s">
        <v>539</v>
      </c>
      <c r="B46" s="105" t="s">
        <v>540</v>
      </c>
      <c r="C46" s="165">
        <v>0</v>
      </c>
      <c r="D46" s="140">
        <v>0</v>
      </c>
      <c r="E46" s="140"/>
      <c r="F46" s="140">
        <f t="shared" si="0"/>
        <v>0</v>
      </c>
      <c r="G46" s="105"/>
    </row>
    <row r="47" spans="1:7" x14ac:dyDescent="0.25">
      <c r="A47" s="105" t="s">
        <v>541</v>
      </c>
      <c r="B47" s="105" t="s">
        <v>542</v>
      </c>
      <c r="C47" s="165">
        <v>0</v>
      </c>
      <c r="D47" s="140">
        <v>0</v>
      </c>
      <c r="E47" s="140"/>
      <c r="F47" s="140">
        <f t="shared" si="0"/>
        <v>0</v>
      </c>
      <c r="G47" s="105"/>
    </row>
    <row r="48" spans="1:7" x14ac:dyDescent="0.25">
      <c r="A48" s="105" t="s">
        <v>543</v>
      </c>
      <c r="B48" s="105" t="s">
        <v>544</v>
      </c>
      <c r="C48" s="165">
        <v>0</v>
      </c>
      <c r="D48" s="140">
        <v>0</v>
      </c>
      <c r="E48" s="140"/>
      <c r="F48" s="140">
        <f t="shared" si="0"/>
        <v>0</v>
      </c>
      <c r="G48" s="105"/>
    </row>
    <row r="49" spans="1:7" x14ac:dyDescent="0.25">
      <c r="A49" s="105" t="s">
        <v>545</v>
      </c>
      <c r="B49" s="105" t="s">
        <v>546</v>
      </c>
      <c r="C49" s="165">
        <v>0</v>
      </c>
      <c r="D49" s="140">
        <v>0</v>
      </c>
      <c r="E49" s="140"/>
      <c r="F49" s="140">
        <f t="shared" si="0"/>
        <v>0</v>
      </c>
      <c r="G49" s="105"/>
    </row>
    <row r="50" spans="1:7" x14ac:dyDescent="0.25">
      <c r="A50" s="105" t="s">
        <v>547</v>
      </c>
      <c r="B50" s="105" t="s">
        <v>548</v>
      </c>
      <c r="C50" s="165">
        <v>0</v>
      </c>
      <c r="D50" s="140">
        <v>0</v>
      </c>
      <c r="E50" s="140"/>
      <c r="F50" s="140">
        <f t="shared" si="0"/>
        <v>0</v>
      </c>
      <c r="G50" s="105"/>
    </row>
    <row r="51" spans="1:7" x14ac:dyDescent="0.25">
      <c r="A51" s="105" t="s">
        <v>549</v>
      </c>
      <c r="B51" s="105" t="s">
        <v>550</v>
      </c>
      <c r="C51" s="165">
        <v>0</v>
      </c>
      <c r="D51" s="140">
        <v>0</v>
      </c>
      <c r="E51" s="140"/>
      <c r="F51" s="140">
        <f t="shared" si="0"/>
        <v>0</v>
      </c>
      <c r="G51" s="105"/>
    </row>
    <row r="52" spans="1:7" x14ac:dyDescent="0.25">
      <c r="A52" s="105" t="s">
        <v>551</v>
      </c>
      <c r="B52" s="105" t="s">
        <v>552</v>
      </c>
      <c r="C52" s="165">
        <v>0</v>
      </c>
      <c r="D52" s="140">
        <v>0</v>
      </c>
      <c r="E52" s="140"/>
      <c r="F52" s="140">
        <f t="shared" si="0"/>
        <v>0</v>
      </c>
      <c r="G52" s="105"/>
    </row>
    <row r="53" spans="1:7" x14ac:dyDescent="0.25">
      <c r="A53" s="105" t="s">
        <v>553</v>
      </c>
      <c r="B53" s="105" t="s">
        <v>554</v>
      </c>
      <c r="C53" s="165">
        <v>0</v>
      </c>
      <c r="D53" s="140">
        <v>0</v>
      </c>
      <c r="E53" s="140"/>
      <c r="F53" s="140">
        <f t="shared" si="0"/>
        <v>0</v>
      </c>
      <c r="G53" s="105"/>
    </row>
    <row r="54" spans="1:7" x14ac:dyDescent="0.25">
      <c r="A54" s="105" t="s">
        <v>555</v>
      </c>
      <c r="B54" s="105" t="s">
        <v>556</v>
      </c>
      <c r="C54" s="165">
        <v>0</v>
      </c>
      <c r="D54" s="140">
        <v>0</v>
      </c>
      <c r="E54" s="140"/>
      <c r="F54" s="140">
        <f t="shared" si="0"/>
        <v>0</v>
      </c>
      <c r="G54" s="105"/>
    </row>
    <row r="55" spans="1:7" x14ac:dyDescent="0.25">
      <c r="A55" s="105" t="s">
        <v>557</v>
      </c>
      <c r="B55" s="105" t="s">
        <v>558</v>
      </c>
      <c r="C55" s="165">
        <v>0</v>
      </c>
      <c r="D55" s="140">
        <v>0</v>
      </c>
      <c r="E55" s="140"/>
      <c r="F55" s="140">
        <f t="shared" si="0"/>
        <v>0</v>
      </c>
      <c r="G55" s="105"/>
    </row>
    <row r="56" spans="1:7" x14ac:dyDescent="0.25">
      <c r="A56" s="105" t="s">
        <v>559</v>
      </c>
      <c r="B56" s="105" t="s">
        <v>560</v>
      </c>
      <c r="C56" s="165">
        <v>0</v>
      </c>
      <c r="D56" s="140">
        <v>0</v>
      </c>
      <c r="E56" s="140"/>
      <c r="F56" s="140">
        <f t="shared" si="0"/>
        <v>0</v>
      </c>
      <c r="G56" s="105"/>
    </row>
    <row r="57" spans="1:7" x14ac:dyDescent="0.25">
      <c r="A57" s="105" t="s">
        <v>561</v>
      </c>
      <c r="B57" s="105" t="s">
        <v>562</v>
      </c>
      <c r="C57" s="165">
        <v>0</v>
      </c>
      <c r="D57" s="140">
        <v>0</v>
      </c>
      <c r="E57" s="140"/>
      <c r="F57" s="140">
        <f t="shared" si="0"/>
        <v>0</v>
      </c>
      <c r="G57" s="105"/>
    </row>
    <row r="58" spans="1:7" x14ac:dyDescent="0.25">
      <c r="A58" s="105" t="s">
        <v>563</v>
      </c>
      <c r="B58" s="105" t="s">
        <v>564</v>
      </c>
      <c r="C58" s="165">
        <v>0</v>
      </c>
      <c r="D58" s="140">
        <v>0</v>
      </c>
      <c r="E58" s="140"/>
      <c r="F58" s="140">
        <f t="shared" si="0"/>
        <v>0</v>
      </c>
      <c r="G58" s="105"/>
    </row>
    <row r="59" spans="1:7" x14ac:dyDescent="0.25">
      <c r="A59" s="105" t="s">
        <v>565</v>
      </c>
      <c r="B59" s="105" t="s">
        <v>566</v>
      </c>
      <c r="C59" s="165">
        <v>0</v>
      </c>
      <c r="D59" s="140">
        <v>0</v>
      </c>
      <c r="E59" s="140"/>
      <c r="F59" s="140">
        <f t="shared" si="0"/>
        <v>0</v>
      </c>
      <c r="G59" s="105"/>
    </row>
    <row r="60" spans="1:7" x14ac:dyDescent="0.25">
      <c r="A60" s="105" t="s">
        <v>567</v>
      </c>
      <c r="B60" s="105" t="s">
        <v>3</v>
      </c>
      <c r="C60" s="165">
        <v>0</v>
      </c>
      <c r="D60" s="140">
        <v>0</v>
      </c>
      <c r="E60" s="140"/>
      <c r="F60" s="140">
        <f t="shared" si="0"/>
        <v>0</v>
      </c>
      <c r="G60" s="105"/>
    </row>
    <row r="61" spans="1:7" x14ac:dyDescent="0.25">
      <c r="A61" s="105" t="s">
        <v>568</v>
      </c>
      <c r="B61" s="105" t="s">
        <v>569</v>
      </c>
      <c r="C61" s="165">
        <v>0</v>
      </c>
      <c r="D61" s="140">
        <v>0</v>
      </c>
      <c r="E61" s="140"/>
      <c r="F61" s="140">
        <f t="shared" si="0"/>
        <v>0</v>
      </c>
      <c r="G61" s="105"/>
    </row>
    <row r="62" spans="1:7" x14ac:dyDescent="0.25">
      <c r="A62" s="105" t="s">
        <v>570</v>
      </c>
      <c r="B62" s="105" t="s">
        <v>571</v>
      </c>
      <c r="C62" s="165">
        <v>0</v>
      </c>
      <c r="D62" s="140">
        <v>0</v>
      </c>
      <c r="E62" s="140"/>
      <c r="F62" s="140">
        <f t="shared" si="0"/>
        <v>0</v>
      </c>
      <c r="G62" s="105"/>
    </row>
    <row r="63" spans="1:7" x14ac:dyDescent="0.25">
      <c r="A63" s="105" t="s">
        <v>572</v>
      </c>
      <c r="B63" s="105" t="s">
        <v>573</v>
      </c>
      <c r="C63" s="165">
        <v>0</v>
      </c>
      <c r="D63" s="140">
        <v>0</v>
      </c>
      <c r="E63" s="140"/>
      <c r="F63" s="140">
        <f t="shared" si="0"/>
        <v>0</v>
      </c>
      <c r="G63" s="105"/>
    </row>
    <row r="64" spans="1:7" x14ac:dyDescent="0.25">
      <c r="A64" s="105" t="s">
        <v>574</v>
      </c>
      <c r="B64" s="105" t="s">
        <v>575</v>
      </c>
      <c r="C64" s="165">
        <v>0</v>
      </c>
      <c r="D64" s="140">
        <v>0</v>
      </c>
      <c r="E64" s="140"/>
      <c r="F64" s="140">
        <f t="shared" si="0"/>
        <v>0</v>
      </c>
      <c r="G64" s="105"/>
    </row>
    <row r="65" spans="1:7" x14ac:dyDescent="0.25">
      <c r="A65" s="105" t="s">
        <v>576</v>
      </c>
      <c r="B65" s="105" t="s">
        <v>577</v>
      </c>
      <c r="C65" s="165">
        <v>0</v>
      </c>
      <c r="D65" s="140">
        <v>0</v>
      </c>
      <c r="E65" s="140"/>
      <c r="F65" s="140">
        <f t="shared" si="0"/>
        <v>0</v>
      </c>
      <c r="G65" s="105"/>
    </row>
    <row r="66" spans="1:7" x14ac:dyDescent="0.25">
      <c r="A66" s="105" t="s">
        <v>578</v>
      </c>
      <c r="B66" s="105" t="s">
        <v>579</v>
      </c>
      <c r="C66" s="165">
        <v>0</v>
      </c>
      <c r="D66" s="140">
        <v>0</v>
      </c>
      <c r="E66" s="140"/>
      <c r="F66" s="140">
        <f t="shared" si="0"/>
        <v>0</v>
      </c>
      <c r="G66" s="105"/>
    </row>
    <row r="67" spans="1:7" x14ac:dyDescent="0.25">
      <c r="A67" s="105" t="s">
        <v>580</v>
      </c>
      <c r="B67" s="105" t="s">
        <v>581</v>
      </c>
      <c r="C67" s="165">
        <v>0</v>
      </c>
      <c r="D67" s="140">
        <v>0</v>
      </c>
      <c r="E67" s="140"/>
      <c r="F67" s="140">
        <f t="shared" si="0"/>
        <v>0</v>
      </c>
      <c r="G67" s="105"/>
    </row>
    <row r="68" spans="1:7" x14ac:dyDescent="0.25">
      <c r="A68" s="105" t="s">
        <v>582</v>
      </c>
      <c r="B68" s="105" t="s">
        <v>583</v>
      </c>
      <c r="C68" s="165">
        <v>0</v>
      </c>
      <c r="D68" s="140">
        <v>0</v>
      </c>
      <c r="E68" s="140"/>
      <c r="F68" s="140">
        <f t="shared" si="0"/>
        <v>0</v>
      </c>
      <c r="G68" s="105"/>
    </row>
    <row r="69" spans="1:7" x14ac:dyDescent="0.25">
      <c r="A69" s="105" t="s">
        <v>584</v>
      </c>
      <c r="B69" s="105" t="s">
        <v>585</v>
      </c>
      <c r="C69" s="165">
        <v>0</v>
      </c>
      <c r="D69" s="140">
        <v>0</v>
      </c>
      <c r="E69" s="140"/>
      <c r="F69" s="140">
        <f t="shared" si="0"/>
        <v>0</v>
      </c>
      <c r="G69" s="105"/>
    </row>
    <row r="70" spans="1:7" x14ac:dyDescent="0.25">
      <c r="A70" s="105" t="s">
        <v>586</v>
      </c>
      <c r="B70" s="105" t="s">
        <v>587</v>
      </c>
      <c r="C70" s="165">
        <v>0</v>
      </c>
      <c r="D70" s="140">
        <v>0</v>
      </c>
      <c r="E70" s="140"/>
      <c r="F70" s="140">
        <f t="shared" si="0"/>
        <v>0</v>
      </c>
      <c r="G70" s="105"/>
    </row>
    <row r="71" spans="1:7" x14ac:dyDescent="0.25">
      <c r="A71" s="105" t="s">
        <v>588</v>
      </c>
      <c r="B71" s="105" t="s">
        <v>6</v>
      </c>
      <c r="C71" s="165">
        <v>0</v>
      </c>
      <c r="D71" s="140">
        <v>0</v>
      </c>
      <c r="E71" s="140"/>
      <c r="F71" s="140">
        <f t="shared" si="0"/>
        <v>0</v>
      </c>
      <c r="G71" s="105"/>
    </row>
    <row r="72" spans="1:7" x14ac:dyDescent="0.25">
      <c r="A72" s="105" t="s">
        <v>589</v>
      </c>
      <c r="B72" s="105" t="s">
        <v>590</v>
      </c>
      <c r="C72" s="165">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6">
        <v>0</v>
      </c>
      <c r="D74" s="167">
        <v>0</v>
      </c>
      <c r="E74" s="140"/>
      <c r="F74" s="140">
        <f t="shared" ref="F74:F87" si="1">C74</f>
        <v>0</v>
      </c>
      <c r="G74" s="105"/>
    </row>
    <row r="75" spans="1:7" x14ac:dyDescent="0.25">
      <c r="A75" s="105" t="s">
        <v>594</v>
      </c>
      <c r="B75" s="105" t="s">
        <v>595</v>
      </c>
      <c r="C75" s="166">
        <v>0</v>
      </c>
      <c r="D75" s="167">
        <v>0</v>
      </c>
      <c r="E75" s="140"/>
      <c r="F75" s="140">
        <f t="shared" si="1"/>
        <v>0</v>
      </c>
      <c r="G75" s="105"/>
    </row>
    <row r="76" spans="1:7" x14ac:dyDescent="0.25">
      <c r="A76" s="105" t="s">
        <v>1562</v>
      </c>
      <c r="B76" s="105" t="s">
        <v>2</v>
      </c>
      <c r="C76" s="166">
        <v>0</v>
      </c>
      <c r="D76" s="167">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8">
        <v>0</v>
      </c>
      <c r="D78" s="140">
        <v>0</v>
      </c>
      <c r="E78" s="140"/>
      <c r="F78" s="140">
        <f t="shared" si="1"/>
        <v>0</v>
      </c>
      <c r="G78" s="105"/>
    </row>
    <row r="79" spans="1:7" x14ac:dyDescent="0.25">
      <c r="A79" s="105" t="s">
        <v>598</v>
      </c>
      <c r="B79" s="126" t="s">
        <v>283</v>
      </c>
      <c r="C79" s="168">
        <v>0</v>
      </c>
      <c r="D79" s="140">
        <v>0</v>
      </c>
      <c r="E79" s="140"/>
      <c r="F79" s="140">
        <f t="shared" si="1"/>
        <v>0</v>
      </c>
      <c r="G79" s="105"/>
    </row>
    <row r="80" spans="1:7" x14ac:dyDescent="0.25">
      <c r="A80" s="105" t="s">
        <v>599</v>
      </c>
      <c r="B80" s="126" t="s">
        <v>285</v>
      </c>
      <c r="C80" s="168">
        <v>0</v>
      </c>
      <c r="D80" s="140">
        <v>0</v>
      </c>
      <c r="E80" s="140"/>
      <c r="F80" s="140">
        <f t="shared" si="1"/>
        <v>0</v>
      </c>
      <c r="G80" s="105"/>
    </row>
    <row r="81" spans="1:7" x14ac:dyDescent="0.25">
      <c r="A81" s="105" t="s">
        <v>600</v>
      </c>
      <c r="B81" s="126" t="s">
        <v>12</v>
      </c>
      <c r="C81" s="168">
        <v>0</v>
      </c>
      <c r="D81" s="140">
        <v>0</v>
      </c>
      <c r="E81" s="140"/>
      <c r="F81" s="140">
        <f t="shared" si="1"/>
        <v>0</v>
      </c>
      <c r="G81" s="105"/>
    </row>
    <row r="82" spans="1:7" x14ac:dyDescent="0.25">
      <c r="A82" s="105" t="s">
        <v>601</v>
      </c>
      <c r="B82" s="126" t="s">
        <v>288</v>
      </c>
      <c r="C82" s="168">
        <v>0</v>
      </c>
      <c r="D82" s="140">
        <v>0</v>
      </c>
      <c r="E82" s="140"/>
      <c r="F82" s="140">
        <f t="shared" si="1"/>
        <v>0</v>
      </c>
      <c r="G82" s="105"/>
    </row>
    <row r="83" spans="1:7" x14ac:dyDescent="0.25">
      <c r="A83" s="105" t="s">
        <v>602</v>
      </c>
      <c r="B83" s="126" t="s">
        <v>290</v>
      </c>
      <c r="C83" s="168">
        <v>0</v>
      </c>
      <c r="D83" s="140">
        <v>0</v>
      </c>
      <c r="E83" s="140"/>
      <c r="F83" s="140">
        <f t="shared" si="1"/>
        <v>0</v>
      </c>
      <c r="G83" s="105"/>
    </row>
    <row r="84" spans="1:7" x14ac:dyDescent="0.25">
      <c r="A84" s="105" t="s">
        <v>603</v>
      </c>
      <c r="B84" s="126" t="s">
        <v>292</v>
      </c>
      <c r="C84" s="168">
        <v>0</v>
      </c>
      <c r="D84" s="140">
        <v>0</v>
      </c>
      <c r="E84" s="140"/>
      <c r="F84" s="140">
        <f t="shared" si="1"/>
        <v>0</v>
      </c>
      <c r="G84" s="105"/>
    </row>
    <row r="85" spans="1:7" x14ac:dyDescent="0.25">
      <c r="A85" s="105" t="s">
        <v>604</v>
      </c>
      <c r="B85" s="126" t="s">
        <v>294</v>
      </c>
      <c r="C85" s="168">
        <v>0</v>
      </c>
      <c r="D85" s="140">
        <v>0</v>
      </c>
      <c r="E85" s="140"/>
      <c r="F85" s="140">
        <f t="shared" si="1"/>
        <v>0</v>
      </c>
      <c r="G85" s="105"/>
    </row>
    <row r="86" spans="1:7" x14ac:dyDescent="0.25">
      <c r="A86" s="105" t="s">
        <v>605</v>
      </c>
      <c r="B86" s="126" t="s">
        <v>296</v>
      </c>
      <c r="C86" s="168">
        <v>0</v>
      </c>
      <c r="D86" s="140">
        <v>0</v>
      </c>
      <c r="E86" s="140"/>
      <c r="F86" s="140">
        <f t="shared" si="1"/>
        <v>0</v>
      </c>
      <c r="G86" s="105"/>
    </row>
    <row r="87" spans="1:7" x14ac:dyDescent="0.25">
      <c r="A87" s="105" t="s">
        <v>606</v>
      </c>
      <c r="B87" s="126" t="s">
        <v>97</v>
      </c>
      <c r="C87" s="168">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173">
        <v>0.1196627340326341</v>
      </c>
      <c r="D99" s="140">
        <v>0</v>
      </c>
      <c r="E99" s="140"/>
      <c r="F99" s="173">
        <f>C99</f>
        <v>0.1196627340326341</v>
      </c>
      <c r="G99" s="105"/>
    </row>
    <row r="100" spans="1:7" x14ac:dyDescent="0.25">
      <c r="A100" s="105" t="s">
        <v>619</v>
      </c>
      <c r="B100" s="126" t="s">
        <v>1586</v>
      </c>
      <c r="C100" s="173">
        <v>4.5206238394021186E-2</v>
      </c>
      <c r="D100" s="140">
        <v>0</v>
      </c>
      <c r="E100" s="140"/>
      <c r="F100" s="173">
        <f t="shared" ref="F100:F110" si="2">C100</f>
        <v>4.5206238394021186E-2</v>
      </c>
      <c r="G100" s="105"/>
    </row>
    <row r="101" spans="1:7" x14ac:dyDescent="0.25">
      <c r="A101" s="105" t="s">
        <v>620</v>
      </c>
      <c r="B101" s="126" t="s">
        <v>1587</v>
      </c>
      <c r="C101" s="173">
        <v>0.2035685047810836</v>
      </c>
      <c r="D101" s="140">
        <v>0</v>
      </c>
      <c r="E101" s="140"/>
      <c r="F101" s="173">
        <f t="shared" si="2"/>
        <v>0.2035685047810836</v>
      </c>
      <c r="G101" s="105"/>
    </row>
    <row r="102" spans="1:7" x14ac:dyDescent="0.25">
      <c r="A102" s="105" t="s">
        <v>621</v>
      </c>
      <c r="B102" s="126" t="s">
        <v>1588</v>
      </c>
      <c r="C102" s="173">
        <v>1.9337647958939275E-2</v>
      </c>
      <c r="D102" s="140">
        <v>0</v>
      </c>
      <c r="E102" s="140"/>
      <c r="F102" s="173">
        <f t="shared" si="2"/>
        <v>1.9337647958939275E-2</v>
      </c>
      <c r="G102" s="105"/>
    </row>
    <row r="103" spans="1:7" x14ac:dyDescent="0.25">
      <c r="A103" s="105" t="s">
        <v>622</v>
      </c>
      <c r="B103" s="126" t="s">
        <v>1589</v>
      </c>
      <c r="C103" s="173">
        <v>7.2739242570258641E-2</v>
      </c>
      <c r="D103" s="140">
        <v>0</v>
      </c>
      <c r="E103" s="140"/>
      <c r="F103" s="173">
        <f t="shared" si="2"/>
        <v>7.2739242570258641E-2</v>
      </c>
      <c r="G103" s="105"/>
    </row>
    <row r="104" spans="1:7" x14ac:dyDescent="0.25">
      <c r="A104" s="105" t="s">
        <v>623</v>
      </c>
      <c r="B104" s="126" t="s">
        <v>1590</v>
      </c>
      <c r="C104" s="173">
        <v>4.348492633524096E-2</v>
      </c>
      <c r="D104" s="140">
        <v>0</v>
      </c>
      <c r="E104" s="140"/>
      <c r="F104" s="173">
        <f t="shared" si="2"/>
        <v>4.348492633524096E-2</v>
      </c>
      <c r="G104" s="105"/>
    </row>
    <row r="105" spans="1:7" x14ac:dyDescent="0.25">
      <c r="A105" s="105" t="s">
        <v>624</v>
      </c>
      <c r="B105" s="126" t="s">
        <v>1591</v>
      </c>
      <c r="C105" s="173">
        <v>0.21405005009410211</v>
      </c>
      <c r="D105" s="140">
        <v>0</v>
      </c>
      <c r="E105" s="140"/>
      <c r="F105" s="173">
        <f t="shared" si="2"/>
        <v>0.21405005009410211</v>
      </c>
      <c r="G105" s="105"/>
    </row>
    <row r="106" spans="1:7" x14ac:dyDescent="0.25">
      <c r="A106" s="105" t="s">
        <v>625</v>
      </c>
      <c r="B106" s="126" t="s">
        <v>1592</v>
      </c>
      <c r="C106" s="173">
        <v>8.0295126812840137E-2</v>
      </c>
      <c r="D106" s="140">
        <v>0</v>
      </c>
      <c r="E106" s="140"/>
      <c r="F106" s="173">
        <f t="shared" si="2"/>
        <v>8.0295126812840137E-2</v>
      </c>
      <c r="G106" s="105"/>
    </row>
    <row r="107" spans="1:7" x14ac:dyDescent="0.25">
      <c r="A107" s="105" t="s">
        <v>626</v>
      </c>
      <c r="B107" s="126" t="s">
        <v>1593</v>
      </c>
      <c r="C107" s="173">
        <v>7.2608716977493465E-2</v>
      </c>
      <c r="D107" s="140">
        <v>0</v>
      </c>
      <c r="E107" s="140"/>
      <c r="F107" s="173">
        <f t="shared" si="2"/>
        <v>7.2608716977493465E-2</v>
      </c>
      <c r="G107" s="105"/>
    </row>
    <row r="108" spans="1:7" x14ac:dyDescent="0.25">
      <c r="A108" s="105" t="s">
        <v>627</v>
      </c>
      <c r="B108" s="126" t="s">
        <v>1594</v>
      </c>
      <c r="C108" s="173">
        <v>3.849753338455391E-2</v>
      </c>
      <c r="D108" s="140">
        <v>0</v>
      </c>
      <c r="E108" s="140"/>
      <c r="F108" s="173">
        <f t="shared" si="2"/>
        <v>3.849753338455391E-2</v>
      </c>
      <c r="G108" s="105"/>
    </row>
    <row r="109" spans="1:7" x14ac:dyDescent="0.25">
      <c r="A109" s="105" t="s">
        <v>628</v>
      </c>
      <c r="B109" s="126" t="s">
        <v>1595</v>
      </c>
      <c r="C109" s="173">
        <v>4.7105286368685176E-2</v>
      </c>
      <c r="D109" s="140">
        <v>0</v>
      </c>
      <c r="E109" s="140"/>
      <c r="F109" s="173">
        <f t="shared" si="2"/>
        <v>4.7105286368685176E-2</v>
      </c>
      <c r="G109" s="105"/>
    </row>
    <row r="110" spans="1:7" x14ac:dyDescent="0.25">
      <c r="A110" s="105" t="s">
        <v>629</v>
      </c>
      <c r="B110" s="126" t="s">
        <v>1596</v>
      </c>
      <c r="C110" s="173">
        <v>4.3443992290147448E-2</v>
      </c>
      <c r="D110" s="140">
        <v>0</v>
      </c>
      <c r="E110" s="140"/>
      <c r="F110" s="173">
        <f t="shared" si="2"/>
        <v>4.3443992290147448E-2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173">
        <v>0.50993602019783235</v>
      </c>
      <c r="D150" s="173">
        <v>0</v>
      </c>
      <c r="E150" s="179"/>
      <c r="F150" s="173">
        <f>C150</f>
        <v>0.50993602019783235</v>
      </c>
    </row>
    <row r="151" spans="1:7" x14ac:dyDescent="0.25">
      <c r="A151" s="105" t="s">
        <v>652</v>
      </c>
      <c r="B151" s="105" t="s">
        <v>653</v>
      </c>
      <c r="C151" s="173">
        <v>0.49006397980216765</v>
      </c>
      <c r="D151" s="173">
        <v>0</v>
      </c>
      <c r="E151" s="179"/>
      <c r="F151" s="173">
        <f t="shared" ref="F151:F152" si="3">C151</f>
        <v>0.49006397980216765</v>
      </c>
    </row>
    <row r="152" spans="1:7" x14ac:dyDescent="0.25">
      <c r="A152" s="105" t="s">
        <v>654</v>
      </c>
      <c r="B152" s="105" t="s">
        <v>97</v>
      </c>
      <c r="C152" s="173">
        <v>0</v>
      </c>
      <c r="D152" s="173">
        <v>0</v>
      </c>
      <c r="E152" s="179"/>
      <c r="F152" s="173">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173">
        <v>0.2009260595383924</v>
      </c>
      <c r="D160" s="173">
        <v>0</v>
      </c>
      <c r="E160" s="179"/>
      <c r="F160" s="173">
        <f t="shared" ref="F160:F162" si="4">C160</f>
        <v>0.2009260595383924</v>
      </c>
    </row>
    <row r="161" spans="1:7" x14ac:dyDescent="0.25">
      <c r="A161" s="105" t="s">
        <v>664</v>
      </c>
      <c r="B161" s="105" t="s">
        <v>665</v>
      </c>
      <c r="C161" s="173">
        <v>0.55561745784782712</v>
      </c>
      <c r="D161" s="173">
        <v>0</v>
      </c>
      <c r="E161" s="179"/>
      <c r="F161" s="173">
        <f t="shared" si="4"/>
        <v>0.55561745784782712</v>
      </c>
    </row>
    <row r="162" spans="1:7" x14ac:dyDescent="0.25">
      <c r="A162" s="105" t="s">
        <v>666</v>
      </c>
      <c r="B162" s="105" t="s">
        <v>97</v>
      </c>
      <c r="C162" s="173">
        <v>0.2434564826137805</v>
      </c>
      <c r="D162" s="173">
        <v>0</v>
      </c>
      <c r="E162" s="179"/>
      <c r="F162" s="173">
        <f t="shared" si="4"/>
        <v>0.2434564826137805</v>
      </c>
    </row>
    <row r="163" spans="1:7" outlineLevel="1" x14ac:dyDescent="0.25">
      <c r="A163" s="105" t="s">
        <v>667</v>
      </c>
      <c r="C163" s="174"/>
      <c r="D163" s="174"/>
      <c r="E163" s="180"/>
      <c r="F163" s="174"/>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173">
        <v>7.8446712239206143E-2</v>
      </c>
      <c r="D170" s="173">
        <v>0</v>
      </c>
      <c r="E170" s="179"/>
      <c r="F170" s="173">
        <f>C170</f>
        <v>7.8446712239206143E-2</v>
      </c>
    </row>
    <row r="171" spans="1:7" x14ac:dyDescent="0.25">
      <c r="A171" s="105" t="s">
        <v>676</v>
      </c>
      <c r="B171" s="127" t="s">
        <v>677</v>
      </c>
      <c r="C171" s="173">
        <v>0.10985512256210067</v>
      </c>
      <c r="D171" s="173">
        <v>0</v>
      </c>
      <c r="E171" s="179"/>
      <c r="F171" s="173">
        <f t="shared" ref="F171:F174" si="5">C171</f>
        <v>0.10985512256210067</v>
      </c>
    </row>
    <row r="172" spans="1:7" x14ac:dyDescent="0.25">
      <c r="A172" s="105" t="s">
        <v>678</v>
      </c>
      <c r="B172" s="127" t="s">
        <v>679</v>
      </c>
      <c r="C172" s="173">
        <v>5.796123572226982E-2</v>
      </c>
      <c r="D172" s="173">
        <v>0</v>
      </c>
      <c r="E172" s="173"/>
      <c r="F172" s="173">
        <f t="shared" si="5"/>
        <v>5.796123572226982E-2</v>
      </c>
    </row>
    <row r="173" spans="1:7" x14ac:dyDescent="0.25">
      <c r="A173" s="105" t="s">
        <v>680</v>
      </c>
      <c r="B173" s="127" t="s">
        <v>681</v>
      </c>
      <c r="C173" s="173">
        <v>0.25384804155311469</v>
      </c>
      <c r="D173" s="173">
        <v>0</v>
      </c>
      <c r="E173" s="173"/>
      <c r="F173" s="173">
        <f t="shared" si="5"/>
        <v>0.25384804155311469</v>
      </c>
    </row>
    <row r="174" spans="1:7" x14ac:dyDescent="0.25">
      <c r="A174" s="105" t="s">
        <v>682</v>
      </c>
      <c r="B174" s="127" t="s">
        <v>683</v>
      </c>
      <c r="C174" s="173">
        <v>0.49988888792330866</v>
      </c>
      <c r="D174" s="173">
        <v>0</v>
      </c>
      <c r="E174" s="173"/>
      <c r="F174" s="173">
        <f t="shared" si="5"/>
        <v>0.49988888792330866</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78">
        <v>79.832009999999997</v>
      </c>
      <c r="D187" s="178"/>
      <c r="E187" s="132"/>
      <c r="F187" s="133"/>
      <c r="G187" s="133"/>
    </row>
    <row r="188" spans="1:7" x14ac:dyDescent="0.25">
      <c r="A188" s="132"/>
      <c r="B188" s="134"/>
      <c r="C188" s="178"/>
      <c r="D188" s="178"/>
      <c r="E188" s="132"/>
      <c r="F188" s="133"/>
      <c r="G188" s="133"/>
    </row>
    <row r="189" spans="1:7" x14ac:dyDescent="0.25">
      <c r="B189" s="126" t="s">
        <v>701</v>
      </c>
      <c r="C189" s="178"/>
      <c r="D189" s="178"/>
      <c r="E189" s="132"/>
      <c r="F189" s="133"/>
      <c r="G189" s="133"/>
    </row>
    <row r="190" spans="1:7" x14ac:dyDescent="0.25">
      <c r="A190" s="105" t="s">
        <v>702</v>
      </c>
      <c r="B190" s="126" t="s">
        <v>1597</v>
      </c>
      <c r="C190" s="178">
        <v>37.625036999999999</v>
      </c>
      <c r="D190" s="178">
        <v>64487</v>
      </c>
      <c r="E190" s="132"/>
      <c r="F190" s="119">
        <f>IF($C$214=0,"",IF(C190="[for completion]","",IF(C190="","",C190/$C$214)))</f>
        <v>1.8046024904338914E-3</v>
      </c>
      <c r="G190" s="119">
        <f>IF($D$214=0,"",IF(D190="[for completion]","",IF(D190="","",D190/$D$214)))</f>
        <v>0.24691863826593713</v>
      </c>
    </row>
    <row r="191" spans="1:7" x14ac:dyDescent="0.25">
      <c r="A191" s="105" t="s">
        <v>703</v>
      </c>
      <c r="B191" s="126" t="s">
        <v>1598</v>
      </c>
      <c r="C191" s="178">
        <v>91.256090999999998</v>
      </c>
      <c r="D191" s="178">
        <v>12254</v>
      </c>
      <c r="E191" s="132"/>
      <c r="F191" s="119">
        <f t="shared" ref="F191:F213" si="6">IF($C$214=0,"",IF(C191="[for completion]","",IF(C191="","",C191/$C$214)))</f>
        <v>4.3768985286542529E-3</v>
      </c>
      <c r="G191" s="119">
        <f t="shared" ref="G191:G213" si="7">IF($D$214=0,"",IF(D191="[for completion]","",IF(D191="","",D191/$D$214)))</f>
        <v>4.6920169853005934E-2</v>
      </c>
    </row>
    <row r="192" spans="1:7" x14ac:dyDescent="0.25">
      <c r="A192" s="105" t="s">
        <v>704</v>
      </c>
      <c r="B192" s="126" t="s">
        <v>1599</v>
      </c>
      <c r="C192" s="178">
        <v>434.06077199999999</v>
      </c>
      <c r="D192" s="178">
        <v>25459</v>
      </c>
      <c r="E192" s="132"/>
      <c r="F192" s="119">
        <f t="shared" si="6"/>
        <v>2.0818774215447484E-2</v>
      </c>
      <c r="G192" s="119">
        <f t="shared" si="7"/>
        <v>9.7481687962108529E-2</v>
      </c>
    </row>
    <row r="193" spans="1:7" x14ac:dyDescent="0.25">
      <c r="A193" s="105" t="s">
        <v>705</v>
      </c>
      <c r="B193" s="126" t="s">
        <v>1600</v>
      </c>
      <c r="C193" s="178">
        <v>1174.9011330000001</v>
      </c>
      <c r="D193" s="178">
        <v>31573</v>
      </c>
      <c r="E193" s="132"/>
      <c r="F193" s="119">
        <f t="shared" si="6"/>
        <v>5.6351559484855811E-2</v>
      </c>
      <c r="G193" s="119">
        <f t="shared" si="7"/>
        <v>0.12089199630887516</v>
      </c>
    </row>
    <row r="194" spans="1:7" x14ac:dyDescent="0.25">
      <c r="A194" s="105" t="s">
        <v>706</v>
      </c>
      <c r="B194" s="126" t="s">
        <v>1601</v>
      </c>
      <c r="C194" s="178">
        <v>1674.282279</v>
      </c>
      <c r="D194" s="178">
        <v>26880</v>
      </c>
      <c r="E194" s="132"/>
      <c r="F194" s="119">
        <f t="shared" si="6"/>
        <v>8.0303282369469334E-2</v>
      </c>
      <c r="G194" s="119">
        <f t="shared" si="7"/>
        <v>0.1029226510240574</v>
      </c>
    </row>
    <row r="195" spans="1:7" x14ac:dyDescent="0.25">
      <c r="A195" s="105" t="s">
        <v>707</v>
      </c>
      <c r="B195" s="126" t="s">
        <v>1602</v>
      </c>
      <c r="C195" s="178">
        <v>2017.461738</v>
      </c>
      <c r="D195" s="178">
        <v>23133</v>
      </c>
      <c r="E195" s="132"/>
      <c r="F195" s="119">
        <f t="shared" si="6"/>
        <v>9.6763133462164752E-2</v>
      </c>
      <c r="G195" s="119">
        <f t="shared" si="7"/>
        <v>8.8575509156976193E-2</v>
      </c>
    </row>
    <row r="196" spans="1:7" x14ac:dyDescent="0.25">
      <c r="A196" s="105" t="s">
        <v>708</v>
      </c>
      <c r="B196" s="126" t="s">
        <v>1603</v>
      </c>
      <c r="C196" s="178">
        <v>3961.7443979999998</v>
      </c>
      <c r="D196" s="178">
        <v>32223</v>
      </c>
      <c r="E196" s="132"/>
      <c r="F196" s="119">
        <f t="shared" si="6"/>
        <v>0.19001639273054582</v>
      </c>
      <c r="G196" s="119">
        <f t="shared" si="7"/>
        <v>0.12338082529569203</v>
      </c>
    </row>
    <row r="197" spans="1:7" x14ac:dyDescent="0.25">
      <c r="A197" s="105" t="s">
        <v>709</v>
      </c>
      <c r="B197" s="126" t="s">
        <v>1604</v>
      </c>
      <c r="C197" s="178">
        <v>3251.8338060000001</v>
      </c>
      <c r="D197" s="178">
        <v>18861</v>
      </c>
      <c r="E197" s="132"/>
      <c r="F197" s="119">
        <f t="shared" si="6"/>
        <v>0.15596708608644611</v>
      </c>
      <c r="G197" s="119">
        <f t="shared" si="7"/>
        <v>7.2218159262081347E-2</v>
      </c>
    </row>
    <row r="198" spans="1:7" x14ac:dyDescent="0.25">
      <c r="A198" s="105" t="s">
        <v>710</v>
      </c>
      <c r="B198" s="126" t="s">
        <v>1605</v>
      </c>
      <c r="C198" s="178">
        <v>2274.3399800000002</v>
      </c>
      <c r="D198" s="178">
        <v>10229</v>
      </c>
      <c r="E198" s="132"/>
      <c r="F198" s="119">
        <f t="shared" si="6"/>
        <v>0.10908373570506701</v>
      </c>
      <c r="G198" s="119">
        <f t="shared" si="7"/>
        <v>3.9166510317153395E-2</v>
      </c>
    </row>
    <row r="199" spans="1:7" x14ac:dyDescent="0.25">
      <c r="A199" s="105" t="s">
        <v>711</v>
      </c>
      <c r="B199" s="126" t="s">
        <v>1606</v>
      </c>
      <c r="C199" s="178">
        <v>1624.7832969999999</v>
      </c>
      <c r="D199" s="178">
        <v>5959</v>
      </c>
      <c r="E199" s="126"/>
      <c r="F199" s="119">
        <f t="shared" si="6"/>
        <v>7.7929172114344733E-2</v>
      </c>
      <c r="G199" s="119">
        <f t="shared" si="7"/>
        <v>2.2816818357602606E-2</v>
      </c>
    </row>
    <row r="200" spans="1:7" x14ac:dyDescent="0.25">
      <c r="A200" s="105" t="s">
        <v>712</v>
      </c>
      <c r="B200" s="126" t="s">
        <v>1607</v>
      </c>
      <c r="C200" s="178">
        <v>1118.3325380000001</v>
      </c>
      <c r="D200" s="178">
        <v>3467</v>
      </c>
      <c r="E200" s="126"/>
      <c r="F200" s="119">
        <f t="shared" si="6"/>
        <v>5.363837072660034E-2</v>
      </c>
      <c r="G200" s="119">
        <f t="shared" si="7"/>
        <v>1.3275030918913952E-2</v>
      </c>
    </row>
    <row r="201" spans="1:7" x14ac:dyDescent="0.25">
      <c r="A201" s="105" t="s">
        <v>713</v>
      </c>
      <c r="B201" s="126" t="s">
        <v>1608</v>
      </c>
      <c r="C201" s="178">
        <v>810.336409</v>
      </c>
      <c r="D201" s="178">
        <v>2176</v>
      </c>
      <c r="E201" s="126"/>
      <c r="F201" s="119">
        <f t="shared" si="6"/>
        <v>3.8866010996099661E-2</v>
      </c>
      <c r="G201" s="119">
        <f t="shared" si="7"/>
        <v>8.3318336543284563E-3</v>
      </c>
    </row>
    <row r="202" spans="1:7" x14ac:dyDescent="0.25">
      <c r="A202" s="105" t="s">
        <v>714</v>
      </c>
      <c r="B202" s="126" t="s">
        <v>1609</v>
      </c>
      <c r="C202" s="178">
        <v>592.95712700000001</v>
      </c>
      <c r="D202" s="178">
        <v>1401</v>
      </c>
      <c r="E202" s="126"/>
      <c r="F202" s="119">
        <f t="shared" si="6"/>
        <v>2.8439889855914967E-2</v>
      </c>
      <c r="G202" s="119">
        <f t="shared" si="7"/>
        <v>5.3643837085083487E-3</v>
      </c>
    </row>
    <row r="203" spans="1:7" x14ac:dyDescent="0.25">
      <c r="A203" s="105" t="s">
        <v>715</v>
      </c>
      <c r="B203" s="126" t="s">
        <v>1610</v>
      </c>
      <c r="C203" s="178">
        <v>467.66953799999999</v>
      </c>
      <c r="D203" s="178">
        <v>984</v>
      </c>
      <c r="E203" s="126"/>
      <c r="F203" s="119">
        <f t="shared" si="6"/>
        <v>2.2430745064114289E-2</v>
      </c>
      <c r="G203" s="119">
        <f t="shared" si="7"/>
        <v>3.7677041892735298E-3</v>
      </c>
    </row>
    <row r="204" spans="1:7" x14ac:dyDescent="0.25">
      <c r="A204" s="105" t="s">
        <v>716</v>
      </c>
      <c r="B204" s="126" t="s">
        <v>1611</v>
      </c>
      <c r="C204" s="178">
        <v>565.32033300000001</v>
      </c>
      <c r="D204" s="178">
        <v>1045</v>
      </c>
      <c r="E204" s="126"/>
      <c r="F204" s="119">
        <f t="shared" si="6"/>
        <v>2.7114351563952397E-2</v>
      </c>
      <c r="G204" s="119">
        <f t="shared" si="7"/>
        <v>4.001271217267113E-3</v>
      </c>
    </row>
    <row r="205" spans="1:7" x14ac:dyDescent="0.25">
      <c r="A205" s="105" t="s">
        <v>717</v>
      </c>
      <c r="B205" s="126" t="s">
        <v>1612</v>
      </c>
      <c r="C205" s="178">
        <v>330.01912199999998</v>
      </c>
      <c r="D205" s="178">
        <v>512</v>
      </c>
      <c r="F205" s="119">
        <f t="shared" si="6"/>
        <v>1.5828644353280137E-2</v>
      </c>
      <c r="G205" s="119">
        <f t="shared" si="7"/>
        <v>1.9604314480772839E-3</v>
      </c>
    </row>
    <row r="206" spans="1:7" x14ac:dyDescent="0.25">
      <c r="A206" s="105" t="s">
        <v>718</v>
      </c>
      <c r="B206" s="126" t="s">
        <v>1613</v>
      </c>
      <c r="C206" s="178">
        <v>218.202889</v>
      </c>
      <c r="D206" s="178">
        <v>294</v>
      </c>
      <c r="E206" s="121"/>
      <c r="F206" s="119">
        <f t="shared" si="6"/>
        <v>1.0465623646011829E-2</v>
      </c>
      <c r="G206" s="119">
        <f t="shared" si="7"/>
        <v>1.1257164955756278E-3</v>
      </c>
    </row>
    <row r="207" spans="1:7" x14ac:dyDescent="0.25">
      <c r="A207" s="105" t="s">
        <v>719</v>
      </c>
      <c r="B207" s="126" t="s">
        <v>1614</v>
      </c>
      <c r="C207" s="178">
        <v>117.656288</v>
      </c>
      <c r="D207" s="178">
        <v>139</v>
      </c>
      <c r="E207" s="121"/>
      <c r="F207" s="119">
        <f t="shared" si="6"/>
        <v>5.6431261540023786E-3</v>
      </c>
      <c r="G207" s="119">
        <f t="shared" si="7"/>
        <v>5.3222650641160634E-4</v>
      </c>
    </row>
    <row r="208" spans="1:7" x14ac:dyDescent="0.25">
      <c r="A208" s="105" t="s">
        <v>720</v>
      </c>
      <c r="B208" s="126" t="s">
        <v>1615</v>
      </c>
      <c r="C208" s="178">
        <v>86.704688000000004</v>
      </c>
      <c r="D208" s="178">
        <v>91</v>
      </c>
      <c r="E208" s="121"/>
      <c r="F208" s="119">
        <f t="shared" si="6"/>
        <v>4.1586004525947327E-3</v>
      </c>
      <c r="G208" s="119">
        <f t="shared" si="7"/>
        <v>3.4843605815436103E-4</v>
      </c>
    </row>
    <row r="209" spans="1:7" x14ac:dyDescent="0.25">
      <c r="A209" s="105" t="s">
        <v>721</v>
      </c>
      <c r="B209" s="126" t="s">
        <v>1616</v>
      </c>
      <c r="C209" s="178">
        <v>0</v>
      </c>
      <c r="D209" s="178">
        <v>0</v>
      </c>
      <c r="E209" s="121"/>
      <c r="F209" s="119">
        <f t="shared" si="6"/>
        <v>0</v>
      </c>
      <c r="G209" s="119">
        <f t="shared" si="7"/>
        <v>0</v>
      </c>
    </row>
    <row r="210" spans="1:7" x14ac:dyDescent="0.25">
      <c r="A210" s="105" t="s">
        <v>722</v>
      </c>
      <c r="B210" s="126"/>
      <c r="C210" s="172"/>
      <c r="E210" s="121"/>
      <c r="F210" s="119" t="str">
        <f t="shared" si="6"/>
        <v/>
      </c>
      <c r="G210" s="119" t="str">
        <f t="shared" si="7"/>
        <v/>
      </c>
    </row>
    <row r="211" spans="1:7" x14ac:dyDescent="0.25">
      <c r="A211" s="105" t="s">
        <v>723</v>
      </c>
      <c r="B211" s="126"/>
      <c r="C211" s="172"/>
      <c r="E211" s="121"/>
      <c r="F211" s="119" t="str">
        <f t="shared" si="6"/>
        <v/>
      </c>
      <c r="G211" s="119" t="str">
        <f t="shared" si="7"/>
        <v/>
      </c>
    </row>
    <row r="212" spans="1:7" x14ac:dyDescent="0.25">
      <c r="A212" s="105" t="s">
        <v>724</v>
      </c>
      <c r="B212" s="126"/>
      <c r="C212" s="172"/>
      <c r="E212" s="121"/>
      <c r="F212" s="119" t="str">
        <f t="shared" si="6"/>
        <v/>
      </c>
      <c r="G212" s="119" t="str">
        <f t="shared" si="7"/>
        <v/>
      </c>
    </row>
    <row r="213" spans="1:7" x14ac:dyDescent="0.25">
      <c r="A213" s="105" t="s">
        <v>725</v>
      </c>
      <c r="B213" s="126"/>
      <c r="C213" s="172"/>
      <c r="E213" s="121"/>
      <c r="F213" s="119" t="str">
        <f t="shared" si="6"/>
        <v/>
      </c>
      <c r="G213" s="119" t="str">
        <f t="shared" si="7"/>
        <v/>
      </c>
    </row>
    <row r="214" spans="1:7" x14ac:dyDescent="0.25">
      <c r="A214" s="105" t="s">
        <v>726</v>
      </c>
      <c r="B214" s="135" t="s">
        <v>99</v>
      </c>
      <c r="C214" s="178">
        <f>SUM(C190:C213)</f>
        <v>20849.487463000001</v>
      </c>
      <c r="D214" s="178">
        <f>SUM(D190:D213)</f>
        <v>261167</v>
      </c>
      <c r="E214" s="121"/>
      <c r="F214" s="136">
        <f>SUM(F190:F213)</f>
        <v>0.99999999999999989</v>
      </c>
      <c r="G214" s="136">
        <f>SUM(G190:G213)</f>
        <v>1</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173">
        <v>0.58960000000000001</v>
      </c>
      <c r="G216" s="105"/>
    </row>
    <row r="217" spans="1:7" x14ac:dyDescent="0.25">
      <c r="C217" s="174"/>
      <c r="G217" s="105"/>
    </row>
    <row r="218" spans="1:7" x14ac:dyDescent="0.25">
      <c r="B218" s="126" t="s">
        <v>730</v>
      </c>
      <c r="C218" s="174"/>
      <c r="G218" s="105"/>
    </row>
    <row r="219" spans="1:7" x14ac:dyDescent="0.25">
      <c r="A219" s="105" t="s">
        <v>731</v>
      </c>
      <c r="B219" s="105" t="s">
        <v>732</v>
      </c>
      <c r="C219" s="178">
        <v>3729.7593010000001</v>
      </c>
      <c r="D219" s="178">
        <v>105815</v>
      </c>
      <c r="F219" s="119">
        <f t="shared" ref="F219:F226" si="8">IF($C$227=0,"",IF(C219="[for completion]","",C219/$C$227))</f>
        <v>0.17888973565609376</v>
      </c>
      <c r="G219" s="119">
        <f t="shared" ref="G219:G233" si="9">IF($D$227=0,"",IF(D219="[for completion]","",D219/$D$227))</f>
        <v>0.40516221421542536</v>
      </c>
    </row>
    <row r="220" spans="1:7" x14ac:dyDescent="0.25">
      <c r="A220" s="105" t="s">
        <v>733</v>
      </c>
      <c r="B220" s="105" t="s">
        <v>734</v>
      </c>
      <c r="C220" s="178">
        <v>2769.8113969999999</v>
      </c>
      <c r="D220" s="178">
        <v>34030</v>
      </c>
      <c r="F220" s="119">
        <f t="shared" si="8"/>
        <v>0.13284793699521516</v>
      </c>
      <c r="G220" s="119">
        <f t="shared" si="9"/>
        <v>0.1302997698790429</v>
      </c>
    </row>
    <row r="221" spans="1:7" x14ac:dyDescent="0.25">
      <c r="A221" s="105" t="s">
        <v>735</v>
      </c>
      <c r="B221" s="105" t="s">
        <v>736</v>
      </c>
      <c r="C221" s="178">
        <v>3488.3187859999998</v>
      </c>
      <c r="D221" s="178">
        <v>34794</v>
      </c>
      <c r="F221" s="119">
        <f t="shared" si="8"/>
        <v>0.16730957017639617</v>
      </c>
      <c r="G221" s="119">
        <f t="shared" si="9"/>
        <v>0.13322510118047073</v>
      </c>
    </row>
    <row r="222" spans="1:7" x14ac:dyDescent="0.25">
      <c r="A222" s="105" t="s">
        <v>737</v>
      </c>
      <c r="B222" s="105" t="s">
        <v>738</v>
      </c>
      <c r="C222" s="178">
        <v>3895.7604279999996</v>
      </c>
      <c r="D222" s="178">
        <v>33065</v>
      </c>
      <c r="F222" s="119">
        <f t="shared" si="8"/>
        <v>0.18685161612373724</v>
      </c>
      <c r="G222" s="119">
        <f t="shared" si="9"/>
        <v>0.12660481607553786</v>
      </c>
    </row>
    <row r="223" spans="1:7" x14ac:dyDescent="0.25">
      <c r="A223" s="105" t="s">
        <v>739</v>
      </c>
      <c r="B223" s="105" t="s">
        <v>740</v>
      </c>
      <c r="C223" s="178">
        <v>4024.291984</v>
      </c>
      <c r="D223" s="178">
        <v>31225</v>
      </c>
      <c r="F223" s="119">
        <f t="shared" si="8"/>
        <v>0.1930163506872094</v>
      </c>
      <c r="G223" s="119">
        <f t="shared" si="9"/>
        <v>0.11955951555901013</v>
      </c>
    </row>
    <row r="224" spans="1:7" x14ac:dyDescent="0.25">
      <c r="A224" s="105" t="s">
        <v>741</v>
      </c>
      <c r="B224" s="105" t="s">
        <v>742</v>
      </c>
      <c r="C224" s="178">
        <v>2482.40976</v>
      </c>
      <c r="D224" s="178">
        <v>18342</v>
      </c>
      <c r="F224" s="119">
        <f t="shared" si="8"/>
        <v>0.11906334696650364</v>
      </c>
      <c r="G224" s="119">
        <f t="shared" si="9"/>
        <v>7.0230925040299888E-2</v>
      </c>
    </row>
    <row r="225" spans="1:7" x14ac:dyDescent="0.25">
      <c r="A225" s="105" t="s">
        <v>743</v>
      </c>
      <c r="B225" s="105" t="s">
        <v>744</v>
      </c>
      <c r="C225" s="178">
        <v>437.156497</v>
      </c>
      <c r="D225" s="178">
        <v>3478</v>
      </c>
      <c r="F225" s="119">
        <f t="shared" si="8"/>
        <v>2.0967253883570097E-2</v>
      </c>
      <c r="G225" s="119">
        <f t="shared" si="9"/>
        <v>1.3317149563306237E-2</v>
      </c>
    </row>
    <row r="226" spans="1:7" x14ac:dyDescent="0.25">
      <c r="A226" s="105" t="s">
        <v>745</v>
      </c>
      <c r="B226" s="105" t="s">
        <v>746</v>
      </c>
      <c r="C226" s="178">
        <v>21.979310999999999</v>
      </c>
      <c r="D226" s="178">
        <v>418</v>
      </c>
      <c r="F226" s="119">
        <f t="shared" si="8"/>
        <v>1.0541895112745972E-3</v>
      </c>
      <c r="G226" s="119">
        <f t="shared" si="9"/>
        <v>1.600508486906845E-3</v>
      </c>
    </row>
    <row r="227" spans="1:7" x14ac:dyDescent="0.25">
      <c r="A227" s="105" t="s">
        <v>747</v>
      </c>
      <c r="B227" s="135" t="s">
        <v>99</v>
      </c>
      <c r="C227" s="178">
        <f>SUM(C219:C226)</f>
        <v>20849.487463999998</v>
      </c>
      <c r="D227" s="178">
        <f>SUM(D219:D226)</f>
        <v>261167</v>
      </c>
      <c r="F227" s="121">
        <f>SUM(F219:F226)</f>
        <v>1</v>
      </c>
      <c r="G227" s="121">
        <f>SUM(G219:G226)</f>
        <v>1</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40">
        <v>0.5</v>
      </c>
      <c r="G238" s="105"/>
    </row>
    <row r="239" spans="1:7" x14ac:dyDescent="0.25">
      <c r="G239" s="105"/>
    </row>
    <row r="240" spans="1:7" x14ac:dyDescent="0.25">
      <c r="B240" s="126" t="s">
        <v>730</v>
      </c>
      <c r="G240" s="105"/>
    </row>
    <row r="241" spans="1:7" x14ac:dyDescent="0.25">
      <c r="A241" s="105" t="s">
        <v>765</v>
      </c>
      <c r="B241" s="105" t="s">
        <v>732</v>
      </c>
      <c r="C241" s="178">
        <v>6414.7845470000002</v>
      </c>
      <c r="D241" s="178">
        <v>138713</v>
      </c>
      <c r="F241" s="119">
        <f>IF($C$249=0,"",IF(C241="[Mark as ND1 if not relevant]","",C241/$C$249))</f>
        <v>0.30767109063874254</v>
      </c>
      <c r="G241" s="119">
        <f>IF($D$249=0,"",IF(D241="[Mark as ND1 if not relevant]","",D241/$D$249))</f>
        <v>0.53112759268973497</v>
      </c>
    </row>
    <row r="242" spans="1:7" x14ac:dyDescent="0.25">
      <c r="A242" s="105" t="s">
        <v>766</v>
      </c>
      <c r="B242" s="105" t="s">
        <v>734</v>
      </c>
      <c r="C242" s="178">
        <v>4116.5527000000002</v>
      </c>
      <c r="D242" s="178">
        <v>39867</v>
      </c>
      <c r="F242" s="119">
        <f t="shared" ref="F242:F248" si="10">IF($C$249=0,"",IF(C242="[Mark as ND1 if not relevant]","",C242/$C$249))</f>
        <v>0.19744143386283874</v>
      </c>
      <c r="G242" s="119">
        <f t="shared" ref="G242:G248" si="11">IF($D$249=0,"",IF(D242="[Mark as ND1 if not relevant]","",D242/$D$249))</f>
        <v>0.15264945418065834</v>
      </c>
    </row>
    <row r="243" spans="1:7" x14ac:dyDescent="0.25">
      <c r="A243" s="105" t="s">
        <v>767</v>
      </c>
      <c r="B243" s="105" t="s">
        <v>736</v>
      </c>
      <c r="C243" s="178">
        <v>3966.5988609999999</v>
      </c>
      <c r="D243" s="178">
        <v>34398</v>
      </c>
      <c r="F243" s="119">
        <f t="shared" si="10"/>
        <v>0.19024922641571987</v>
      </c>
      <c r="G243" s="119">
        <f t="shared" si="11"/>
        <v>0.13170882998234845</v>
      </c>
    </row>
    <row r="244" spans="1:7" x14ac:dyDescent="0.25">
      <c r="A244" s="105" t="s">
        <v>768</v>
      </c>
      <c r="B244" s="105" t="s">
        <v>738</v>
      </c>
      <c r="C244" s="178">
        <v>3024.3348459999997</v>
      </c>
      <c r="D244" s="178">
        <v>24559</v>
      </c>
      <c r="F244" s="119">
        <f t="shared" si="10"/>
        <v>0.14505559675589419</v>
      </c>
      <c r="G244" s="119">
        <f t="shared" si="11"/>
        <v>9.4035617057285178E-2</v>
      </c>
    </row>
    <row r="245" spans="1:7" x14ac:dyDescent="0.25">
      <c r="A245" s="105" t="s">
        <v>769</v>
      </c>
      <c r="B245" s="105" t="s">
        <v>740</v>
      </c>
      <c r="C245" s="178">
        <v>1937.3602779999999</v>
      </c>
      <c r="D245" s="178">
        <v>14178</v>
      </c>
      <c r="F245" s="119">
        <f t="shared" si="10"/>
        <v>9.2921242377688451E-2</v>
      </c>
      <c r="G245" s="119">
        <f t="shared" si="11"/>
        <v>5.4287103653983849E-2</v>
      </c>
    </row>
    <row r="246" spans="1:7" x14ac:dyDescent="0.25">
      <c r="A246" s="105" t="s">
        <v>770</v>
      </c>
      <c r="B246" s="105" t="s">
        <v>742</v>
      </c>
      <c r="C246" s="178">
        <v>1128.3355200000001</v>
      </c>
      <c r="D246" s="178">
        <v>7259</v>
      </c>
      <c r="F246" s="119">
        <f t="shared" si="10"/>
        <v>5.4118141848924162E-2</v>
      </c>
      <c r="G246" s="119">
        <f t="shared" si="11"/>
        <v>2.7794476331236335E-2</v>
      </c>
    </row>
    <row r="247" spans="1:7" x14ac:dyDescent="0.25">
      <c r="A247" s="105" t="s">
        <v>771</v>
      </c>
      <c r="B247" s="105" t="s">
        <v>744</v>
      </c>
      <c r="C247" s="178">
        <v>164.136244</v>
      </c>
      <c r="D247" s="178">
        <v>1259</v>
      </c>
      <c r="F247" s="119">
        <f t="shared" si="10"/>
        <v>7.8724354395416241E-3</v>
      </c>
      <c r="G247" s="119">
        <f t="shared" si="11"/>
        <v>4.8206702990806647E-3</v>
      </c>
    </row>
    <row r="248" spans="1:7" x14ac:dyDescent="0.25">
      <c r="A248" s="105" t="s">
        <v>772</v>
      </c>
      <c r="B248" s="105" t="s">
        <v>746</v>
      </c>
      <c r="C248" s="178">
        <v>97.384467000000001</v>
      </c>
      <c r="D248" s="178">
        <v>934</v>
      </c>
      <c r="F248" s="119">
        <f t="shared" si="10"/>
        <v>4.6708326606503302E-3</v>
      </c>
      <c r="G248" s="119">
        <f t="shared" si="11"/>
        <v>3.5762558056722329E-3</v>
      </c>
    </row>
    <row r="249" spans="1:7" x14ac:dyDescent="0.25">
      <c r="A249" s="105" t="s">
        <v>773</v>
      </c>
      <c r="B249" s="135" t="s">
        <v>99</v>
      </c>
      <c r="C249" s="178">
        <f>SUM(C241:C248)</f>
        <v>20849.487463000001</v>
      </c>
      <c r="D249" s="178">
        <f>SUM(D241:D248)</f>
        <v>261167</v>
      </c>
      <c r="F249" s="121">
        <f>SUM(F241:F248)</f>
        <v>0.99999999999999989</v>
      </c>
      <c r="G249" s="121">
        <f>SUM(G241:G248)</f>
        <v>0.99999999999999989</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9" t="s">
        <v>1571</v>
      </c>
    </row>
    <row r="7" spans="1:13" ht="30" x14ac:dyDescent="0.25">
      <c r="A7" s="1" t="s">
        <v>1306</v>
      </c>
      <c r="B7" s="39" t="s">
        <v>1307</v>
      </c>
      <c r="C7" s="169" t="s">
        <v>1572</v>
      </c>
    </row>
    <row r="8" spans="1:13" x14ac:dyDescent="0.25">
      <c r="A8" s="1" t="s">
        <v>1308</v>
      </c>
      <c r="B8" s="39" t="s">
        <v>1309</v>
      </c>
      <c r="C8" s="169" t="s">
        <v>1573</v>
      </c>
    </row>
    <row r="9" spans="1:13" x14ac:dyDescent="0.25">
      <c r="A9" s="1" t="s">
        <v>1310</v>
      </c>
      <c r="B9" s="39" t="s">
        <v>1311</v>
      </c>
      <c r="C9" s="169" t="s">
        <v>1574</v>
      </c>
    </row>
    <row r="10" spans="1:13" ht="44.25" customHeight="1" x14ac:dyDescent="0.25">
      <c r="A10" s="1" t="s">
        <v>1312</v>
      </c>
      <c r="B10" s="39" t="s">
        <v>1530</v>
      </c>
      <c r="C10" s="169" t="s">
        <v>1575</v>
      </c>
    </row>
    <row r="11" spans="1:13" ht="54.75" customHeight="1" x14ac:dyDescent="0.25">
      <c r="A11" s="1" t="s">
        <v>1313</v>
      </c>
      <c r="B11" s="39" t="s">
        <v>1314</v>
      </c>
      <c r="C11" s="169" t="s">
        <v>1576</v>
      </c>
    </row>
    <row r="12" spans="1:13" x14ac:dyDescent="0.25">
      <c r="A12" s="1" t="s">
        <v>1315</v>
      </c>
      <c r="B12" s="39" t="s">
        <v>1316</v>
      </c>
      <c r="C12" s="169" t="s">
        <v>1577</v>
      </c>
    </row>
    <row r="13" spans="1:13" x14ac:dyDescent="0.25">
      <c r="A13" s="1" t="s">
        <v>1317</v>
      </c>
      <c r="B13" s="39" t="s">
        <v>1318</v>
      </c>
      <c r="C13" s="169" t="s">
        <v>1578</v>
      </c>
    </row>
    <row r="14" spans="1:13" ht="30" x14ac:dyDescent="0.25">
      <c r="A14" s="1" t="s">
        <v>1319</v>
      </c>
      <c r="B14" s="39" t="s">
        <v>1320</v>
      </c>
      <c r="C14" s="169" t="s">
        <v>1579</v>
      </c>
    </row>
    <row r="15" spans="1:13" x14ac:dyDescent="0.25">
      <c r="A15" s="1" t="s">
        <v>1321</v>
      </c>
      <c r="B15" s="39" t="s">
        <v>1322</v>
      </c>
      <c r="C15" s="169" t="s">
        <v>1580</v>
      </c>
    </row>
    <row r="16" spans="1:13" ht="30" x14ac:dyDescent="0.25">
      <c r="A16" s="1" t="s">
        <v>1323</v>
      </c>
      <c r="B16" s="43" t="s">
        <v>1324</v>
      </c>
      <c r="C16" s="169" t="s">
        <v>1581</v>
      </c>
    </row>
    <row r="17" spans="1:3" customFormat="1" ht="30" customHeight="1" x14ac:dyDescent="0.25">
      <c r="A17" s="1" t="s">
        <v>1325</v>
      </c>
      <c r="B17" s="43" t="s">
        <v>1326</v>
      </c>
      <c r="C17" s="169" t="s">
        <v>1582</v>
      </c>
    </row>
    <row r="18" spans="1:3" customFormat="1" ht="45" x14ac:dyDescent="0.25">
      <c r="A18" s="1" t="s">
        <v>1327</v>
      </c>
      <c r="B18" s="43" t="s">
        <v>1328</v>
      </c>
      <c r="C18" s="169"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70"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Adams, Jamie (Santander)</cp:lastModifiedBy>
  <cp:lastPrinted>2016-05-20T08:25:54Z</cp:lastPrinted>
  <dcterms:created xsi:type="dcterms:W3CDTF">2016-04-21T08:07:20Z</dcterms:created>
  <dcterms:modified xsi:type="dcterms:W3CDTF">2018-09-28T14:30:00Z</dcterms:modified>
</cp:coreProperties>
</file>