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Z:\Distributions\a.Covered Bonds\2021\g.July\a.Annex 2D\b. Final\"/>
    </mc:Choice>
  </mc:AlternateContent>
  <xr:revisionPtr revIDLastSave="0" documentId="8_{0A17DC9F-EA1F-4A08-BFB1-C34D4EDC80D1}" xr6:coauthVersionLast="47" xr6:coauthVersionMax="47" xr10:uidLastSave="{00000000-0000-0000-0000-000000000000}"/>
  <bookViews>
    <workbookView xWindow="28680" yWindow="-12195" windowWidth="29040" windowHeight="15840" xr2:uid="{E8FC98E7-DBED-46A9-AD12-13080235E206}"/>
  </bookViews>
  <sheets>
    <sheet name="Annex 2D" sheetId="1" r:id="rId1"/>
  </sheets>
  <definedNames>
    <definedName name="_xlnm.Print_Area" localSheetId="0">'Annex 2D'!$A$1:$L$589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1" i="1" l="1"/>
  <c r="E375" i="1"/>
  <c r="D375" i="1"/>
  <c r="C375" i="1"/>
  <c r="B375" i="1"/>
  <c r="E366" i="1"/>
  <c r="D366" i="1"/>
  <c r="C366" i="1"/>
  <c r="B366" i="1"/>
  <c r="E351" i="1"/>
  <c r="D351" i="1"/>
  <c r="C351" i="1"/>
  <c r="B351" i="1"/>
  <c r="E345" i="1"/>
  <c r="D345" i="1"/>
  <c r="C345" i="1"/>
  <c r="B345" i="1"/>
  <c r="E339" i="1"/>
  <c r="D339" i="1"/>
  <c r="C339" i="1"/>
  <c r="B339" i="1"/>
  <c r="E332" i="1"/>
  <c r="D332" i="1"/>
  <c r="C332" i="1"/>
  <c r="B332" i="1"/>
  <c r="E316" i="1"/>
  <c r="D316" i="1"/>
  <c r="C316" i="1"/>
  <c r="B316" i="1"/>
  <c r="E309" i="1"/>
  <c r="D309" i="1"/>
  <c r="C309" i="1"/>
  <c r="B309" i="1"/>
  <c r="E290" i="1"/>
  <c r="D290" i="1"/>
  <c r="C290" i="1"/>
  <c r="B290" i="1"/>
  <c r="E267" i="1"/>
  <c r="D267" i="1"/>
  <c r="C267" i="1"/>
  <c r="B267" i="1"/>
  <c r="E248" i="1"/>
  <c r="D248" i="1"/>
  <c r="C248" i="1"/>
  <c r="B248" i="1"/>
  <c r="E229" i="1"/>
  <c r="D229" i="1"/>
  <c r="C229" i="1"/>
  <c r="B229" i="1"/>
  <c r="E213" i="1"/>
  <c r="D213" i="1"/>
  <c r="C213" i="1"/>
  <c r="B213" i="1"/>
  <c r="J210" i="1"/>
  <c r="H207" i="1"/>
  <c r="H206" i="1"/>
  <c r="H205" i="1"/>
  <c r="H204" i="1"/>
  <c r="B156" i="1"/>
  <c r="E198" i="1"/>
  <c r="C198" i="1"/>
  <c r="E197" i="1"/>
  <c r="C197" i="1"/>
  <c r="E196" i="1"/>
  <c r="C196" i="1"/>
  <c r="E195" i="1"/>
  <c r="C195" i="1"/>
  <c r="D194" i="1"/>
  <c r="E194" i="1"/>
  <c r="B194" i="1"/>
  <c r="C194" i="1"/>
  <c r="B189" i="1"/>
  <c r="D193" i="1"/>
  <c r="E193" i="1"/>
  <c r="C193" i="1"/>
  <c r="B166" i="1"/>
  <c r="B164" i="1"/>
  <c r="H133" i="1"/>
  <c r="H129" i="1"/>
  <c r="H118" i="1"/>
  <c r="H113" i="1"/>
  <c r="H112" i="1"/>
  <c r="D101" i="1"/>
  <c r="D100" i="1"/>
  <c r="B99" i="1"/>
  <c r="B93" i="1"/>
  <c r="B86" i="1"/>
  <c r="F213" i="1"/>
  <c r="H213" i="1"/>
</calcChain>
</file>

<file path=xl/sharedStrings.xml><?xml version="1.0" encoding="utf-8"?>
<sst xmlns="http://schemas.openxmlformats.org/spreadsheetml/2006/main" count="1406" uniqueCount="689">
  <si>
    <t>Santander UK plc €35bn Regulated Covered Bond Programme</t>
  </si>
  <si>
    <t>This document is directed at persons in the UK and other EEA countries who are market counterparties and intermediate customers and may not be used or relied upon by private customers (as such terms are defined by the rules of the Financial Conduct Authority). Nothing in this document is, or is to be construed as, an offer of or invitation to subscribe for, underwrite or purchase securities in any jurisdiction.   Nothing in this document constitutes an offer of securities for sale in the United States.</t>
  </si>
  <si>
    <t>This report is for information purposes only and is not intended as an offer or invitation with respect to the purchase or sale of security.  Reliance should not be placed on the information herein when making any decision whether to buy, hold or sell notes (or other securities) or for any other purpose.</t>
  </si>
  <si>
    <t>Administration</t>
  </si>
  <si>
    <r>
      <t>Name of issuer</t>
    </r>
    <r>
      <rPr>
        <vertAlign val="superscript"/>
        <sz val="10"/>
        <rFont val="Arial"/>
        <family val="2"/>
      </rPr>
      <t xml:space="preserve"> (29)</t>
    </r>
  </si>
  <si>
    <t>Santander UK plc</t>
  </si>
  <si>
    <t>Name of RCB programme</t>
  </si>
  <si>
    <t>Santander UK plc €35bn Global Covered Bond Programme</t>
  </si>
  <si>
    <t>Name, job title and contact details of person validating this form</t>
  </si>
  <si>
    <t>Martin McKinney, Medium Term Funding, mtf@santander.co.uk</t>
  </si>
  <si>
    <t>Date of form submission</t>
  </si>
  <si>
    <t>Start Date of reporting period</t>
  </si>
  <si>
    <r>
      <t>End Date of reporting report</t>
    </r>
    <r>
      <rPr>
        <vertAlign val="superscript"/>
        <sz val="10"/>
        <rFont val="Arial"/>
        <family val="2"/>
      </rPr>
      <t>(1)</t>
    </r>
  </si>
  <si>
    <t>Web links - prospectus, transaction documents, loan-level data</t>
  </si>
  <si>
    <t xml:space="preserve">https://boeportal.co.uk/SantanderUK </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</si>
  <si>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</si>
  <si>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</si>
  <si>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</si>
  <si>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</si>
  <si>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</si>
  <si>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</si>
  <si>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</si>
  <si>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</si>
  <si>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</si>
  <si>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</si>
  <si>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</si>
  <si>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</si>
  <si>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</si>
  <si>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Seller(s)</t>
  </si>
  <si>
    <t>Account bank</t>
  </si>
  <si>
    <t>&lt;A / &lt;F1</t>
  </si>
  <si>
    <t>- / &lt;P-1</t>
  </si>
  <si>
    <t xml:space="preserve"> - / &lt;A-1</t>
  </si>
  <si>
    <t>Stand-by account bank</t>
  </si>
  <si>
    <t>None</t>
  </si>
  <si>
    <t>Servicer(s)</t>
  </si>
  <si>
    <t>&lt;BBB- / -</t>
  </si>
  <si>
    <t>&lt;Baa3 / -</t>
  </si>
  <si>
    <t>Stand-by servicer(s)</t>
  </si>
  <si>
    <r>
      <t xml:space="preserve">Swap provider(s) on cover pool </t>
    </r>
    <r>
      <rPr>
        <vertAlign val="superscript"/>
        <sz val="10"/>
        <rFont val="Arial"/>
        <family val="2"/>
      </rPr>
      <t>(30)</t>
    </r>
  </si>
  <si>
    <r>
      <t>&lt;A / &lt;F1</t>
    </r>
    <r>
      <rPr>
        <vertAlign val="superscript"/>
        <sz val="10"/>
        <rFont val="Arial"/>
        <family val="2"/>
      </rPr>
      <t>(2)</t>
    </r>
  </si>
  <si>
    <r>
      <t xml:space="preserve">&lt;A3 / - </t>
    </r>
    <r>
      <rPr>
        <vertAlign val="superscript"/>
        <sz val="10"/>
        <rFont val="Arial"/>
        <family val="2"/>
      </rPr>
      <t>(2)</t>
    </r>
  </si>
  <si>
    <r>
      <t xml:space="preserve">&lt;A- / - </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</si>
  <si>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</si>
  <si>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</si>
  <si>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</si>
  <si>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</si>
  <si>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LIBOR/SONIA +1.86%</t>
  </si>
  <si>
    <r>
      <t>LLP pay rate/margin</t>
    </r>
    <r>
      <rPr>
        <vertAlign val="superscript"/>
        <sz val="10"/>
        <rFont val="Arial"/>
        <family val="2"/>
      </rPr>
      <t>(4)</t>
    </r>
  </si>
  <si>
    <t>Collateral posting amount(s) (GBP)</t>
  </si>
  <si>
    <t>Currency swap provider for Series 60 (EUR)</t>
  </si>
  <si>
    <t>National Australia Bank</t>
  </si>
  <si>
    <t>Swap notional amount(s) (EUR)</t>
  </si>
  <si>
    <t>LLP receive rate/margin</t>
  </si>
  <si>
    <t>LLP pay rate/margin</t>
  </si>
  <si>
    <t>Libor +0.5450%</t>
  </si>
  <si>
    <t>Collateral posting amount(s) (EUR)</t>
  </si>
  <si>
    <t>Fitch Current Rating</t>
  </si>
  <si>
    <t>Moody's Current Rating</t>
  </si>
  <si>
    <t>S&amp;P Current Rating</t>
  </si>
  <si>
    <t>Currency swap provider for Series 61 (EUR)</t>
  </si>
  <si>
    <t>Natixis</t>
  </si>
  <si>
    <t>Libor +0.5215%</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</si>
  <si>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</si>
  <si>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</si>
  <si>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</si>
  <si>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</si>
  <si>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</si>
  <si>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</si>
  <si>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</si>
  <si>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</si>
  <si>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</si>
  <si>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r>
      <t>(29)</t>
    </r>
    <r>
      <rPr>
        <sz val="10"/>
        <color indexed="23"/>
        <rFont val="Arial"/>
        <family val="2"/>
      </rPr>
      <t xml:space="preserve"> As part of the ring-fence planning, we have commenced the realignment of the wholesale funding structure of our operating companies, Santander UK plc and Abbey National Treasury Services plc (ANTS). </t>
    </r>
  </si>
  <si>
    <t xml:space="preserve">     As a consequence, as of 1st June 16, Santander UK plc will become the issuer in respect of the outstanding notes which were issued by ANTS under its wholesale funding programmes and some standalone securities. Please see</t>
  </si>
  <si>
    <t xml:space="preserve">    additional information published in Santander UK Investor Update Q1 2016 Results </t>
  </si>
  <si>
    <t>http://www.santander.co.uk/uk/about-santander-uk/investor-relations/santander-uk-group-holdings-plc</t>
  </si>
  <si>
    <t xml:space="preserve">    and the RNS published on the 27th of April 2016</t>
  </si>
  <si>
    <t>http://www.londonstockexchange.com/exchange/news/market-news/market-news-detail/84LC/12793766.html</t>
  </si>
  <si>
    <r>
      <t>(30)</t>
    </r>
    <r>
      <rPr>
        <sz val="10"/>
        <color indexed="23"/>
        <rFont val="Arial"/>
        <family val="2"/>
      </rPr>
      <t xml:space="preserve"> As of  30th of March 2016, Abbey National Treasury Services transferred all the rights, duties and obligations as the provider of the Swap on the Cover Pool to Santander UK plc </t>
    </r>
  </si>
  <si>
    <t xml:space="preserve">     Abbey National Treasury Services will still act as Covered Bond Swap Provider to the LLP to hedge certain interest rate, currency and/other risks in respects of amounts received by the LLP under the loans in the </t>
  </si>
  <si>
    <t xml:space="preserve">     portfolio and any relevant Interest Rate Swaps. Currently Abbey National Treasury acts as a Covered Bond Swap provider for the whole programme (except for Series 3, 59, 60 and 61 which are all, or partially, externally hedged)</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</si>
  <si>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</si>
  <si>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</si>
  <si>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</si>
  <si>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</si>
  <si>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</si>
  <si>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</si>
  <si>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</si>
  <si>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</si>
  <si>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</si>
  <si>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</si>
  <si>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</si>
  <si>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</si>
  <si>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</si>
  <si>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</si>
  <si>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</si>
  <si>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</si>
  <si>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</si>
  <si>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</si>
  <si>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</si>
  <si>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</si>
  <si>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</si>
  <si>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</si>
  <si>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</si>
  <si>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</si>
  <si>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</si>
  <si>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</si>
  <si>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</si>
  <si>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</si>
  <si>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(6)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</si>
  <si>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</si>
  <si>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</si>
  <si>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</si>
  <si>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(8a)</t>
    </r>
  </si>
  <si>
    <r>
      <t xml:space="preserve">(8a) </t>
    </r>
    <r>
      <rPr>
        <sz val="10"/>
        <color indexed="23"/>
        <rFont val="Arial"/>
        <family val="2"/>
      </rPr>
      <t>Balance reported as at the Calculation Date pre Revenue and Principal waterfal</t>
    </r>
    <r>
      <rPr>
        <sz val="10"/>
        <color rgb="FF808080"/>
        <rFont val="Arial"/>
        <family val="2"/>
      </rPr>
      <t>ls. Currently, as per the defintion of the Reserve Fund Required Amount, Santander UK plc has directed</t>
    </r>
    <r>
      <rPr>
        <vertAlign val="superscript"/>
        <sz val="10"/>
        <color indexed="23"/>
        <rFont val="Arial"/>
        <family val="2"/>
      </rPr>
      <t xml:space="preserve"> </t>
    </r>
  </si>
  <si>
    <r>
      <t>Payments ledger</t>
    </r>
    <r>
      <rPr>
        <vertAlign val="superscript"/>
        <sz val="10"/>
        <rFont val="Arial"/>
        <family val="2"/>
      </rPr>
      <t>(8b)</t>
    </r>
  </si>
  <si>
    <t>the LLP to hold a higher amount by adding a Convexity Adjustment of 25bps to the calculation to reflect the possibility of a rate rise in the future</t>
  </si>
  <si>
    <r>
      <t>Principal ledger</t>
    </r>
    <r>
      <rPr>
        <vertAlign val="superscript"/>
        <sz val="10"/>
        <rFont val="Arial"/>
        <family val="2"/>
      </rPr>
      <t>(8b)</t>
    </r>
  </si>
  <si>
    <r>
      <t xml:space="preserve">(8b) </t>
    </r>
    <r>
      <rPr>
        <sz val="10"/>
        <color indexed="23"/>
        <rFont val="Arial"/>
        <family val="2"/>
      </rPr>
      <t xml:space="preserve">Balance reported as at the Calculation Date pre Revenue and Principal waterfalls. </t>
    </r>
  </si>
  <si>
    <r>
      <t>Revenue ledger</t>
    </r>
    <r>
      <rPr>
        <vertAlign val="superscript"/>
        <sz val="10"/>
        <rFont val="Arial"/>
        <family val="2"/>
      </rPr>
      <t>(8b)</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</si>
  <si>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</si>
  <si>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</si>
  <si>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</si>
  <si>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</si>
  <si>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</si>
  <si>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</si>
  <si>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</si>
  <si>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</si>
  <si>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</si>
  <si>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</si>
  <si>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</si>
  <si>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</si>
  <si>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</si>
  <si>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</si>
  <si>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</si>
  <si>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</si>
  <si>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</si>
  <si>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</si>
  <si>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</si>
  <si>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</si>
  <si>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</si>
  <si>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</si>
  <si>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</si>
  <si>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</si>
  <si>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</si>
  <si>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</si>
  <si>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</si>
  <si>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</si>
  <si>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</si>
  <si>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</si>
  <si>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</si>
  <si>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</si>
  <si>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</si>
  <si>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</si>
  <si>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</si>
  <si>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</si>
  <si>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</si>
  <si>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</si>
  <si>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</si>
  <si>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</si>
  <si>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</si>
  <si>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</si>
  <si>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</si>
  <si>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</si>
  <si>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</si>
  <si>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</si>
  <si>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</si>
  <si>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</si>
  <si>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</si>
  <si>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</si>
  <si>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</si>
  <si>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</si>
  <si>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</si>
  <si>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</si>
  <si>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</si>
  <si>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</si>
  <si>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</si>
  <si>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t>
    </r>
  </si>
  <si>
    <t>(b)</t>
  </si>
  <si>
    <t>Aggregate Arrears Adjusted Outstanding Principal Balance shall be equal to:</t>
  </si>
  <si>
    <r>
      <t>(10)</t>
    </r>
    <r>
      <rPr>
        <sz val="10"/>
        <color indexed="23"/>
        <rFont val="Arial"/>
        <family val="2"/>
      </rPr>
      <t xml:space="preserve"> The Supplemental Liquidity Reserve is calculated the greater of 5% multiplied by the Adjusted Aggregate Loan Amount without taking into account factor "U" and 5% multiplied</t>
    </r>
  </si>
  <si>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</si>
  <si>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</si>
  <si>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(2) The Indexed Valuation of each Loan multiplied by N</t>
  </si>
  <si>
    <t xml:space="preserve">    with respect to Flexible Plus offset accounts</t>
  </si>
  <si>
    <t>where N =</t>
  </si>
  <si>
    <r>
      <t>(12)</t>
    </r>
    <r>
      <rPr>
        <sz val="10"/>
        <color indexed="23"/>
        <rFont val="Arial"/>
        <family val="2"/>
      </rPr>
      <t xml:space="preserve"> This discount is set to zero for so long as the issuer is rated at least BBB+/A-2 by S&amp;P, A2 by Moody's and A/F1 by Fitch and thereafter equals 0.85% of the</t>
    </r>
  </si>
  <si>
    <t>1.00</t>
  </si>
  <si>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</si>
  <si>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</si>
  <si>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</si>
  <si>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</si>
  <si>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 xml:space="preserve">             multiplied by 1 for non-defaulted loans, 0.4 for defaulted loans with iLTV&lt;=75%, 0.25 for defaulted loans with iLTV&gt;75%.</t>
  </si>
  <si>
    <t>Aggregate Arrears Adjusted Outstanding Principal Balance multiplied by the Asset Percentage</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</si>
  <si>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</si>
  <si>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</si>
  <si>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</si>
  <si>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</si>
  <si>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</si>
  <si>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</si>
  <si>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</si>
  <si>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</si>
  <si>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</si>
  <si>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</si>
  <si>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</si>
  <si>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</si>
  <si>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</si>
  <si>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r>
      <t>(18)</t>
    </r>
    <r>
      <rPr>
        <sz val="10"/>
        <color indexed="23"/>
        <rFont val="Arial"/>
        <family val="2"/>
      </rPr>
      <t xml:space="preserve"> The Constant Default Rate is not applicable to revolving programmes</t>
    </r>
  </si>
  <si>
    <t>Any additional collateral (please specify)</t>
  </si>
  <si>
    <r>
      <t xml:space="preserve">(19) </t>
    </r>
    <r>
      <rPr>
        <sz val="10"/>
        <color indexed="23"/>
        <rFont val="Arial"/>
        <family val="2"/>
      </rPr>
      <t xml:space="preserve">Following the implementation of it's new Covered Bond Rating Criteria, the "Discontinuity Cap" (or D-cap) is no longer a concept. At the time of this report, the replacement Payment Continuity Uplift on the programme is 9 </t>
    </r>
  </si>
  <si>
    <t>Any additional collateral (GBP)</t>
  </si>
  <si>
    <r>
      <t xml:space="preserve">(20) </t>
    </r>
    <r>
      <rPr>
        <sz val="10"/>
        <color indexed="23"/>
        <rFont val="Arial"/>
        <family val="2"/>
      </rPr>
      <t>Source: Moody’s performance report dated Sep 2020</t>
    </r>
  </si>
  <si>
    <t>Aggregate balance of off-set mortgages (GBP)</t>
  </si>
  <si>
    <r>
      <t>(21)</t>
    </r>
    <r>
      <rPr>
        <sz val="10"/>
        <color indexed="23"/>
        <rFont val="Arial"/>
        <family val="2"/>
      </rPr>
      <t xml:space="preserve"> Loans bought back by seller : The amount reported is as at the date the loan was bought back</t>
    </r>
  </si>
  <si>
    <t>Aggregate deposits attaching to the cover pool (GBP)</t>
  </si>
  <si>
    <r>
      <t>(22)</t>
    </r>
    <r>
      <rPr>
        <sz val="10"/>
        <color indexed="23"/>
        <rFont val="Arial"/>
        <family val="2"/>
      </rPr>
      <t xml:space="preserve"> Data is presented on an account level basis</t>
    </r>
  </si>
  <si>
    <t>Aggregate deposits attaching specifically to the off-set mortgages (GBP)</t>
  </si>
  <si>
    <r>
      <t>(23)</t>
    </r>
    <r>
      <rPr>
        <sz val="10"/>
        <color indexed="23"/>
        <rFont val="Arial"/>
        <family val="2"/>
      </rPr>
      <t xml:space="preserve"> Margins are reported based on the index rate, therefore fixed are reported at the fixed rate, trackers are reported over BBR (0.1%) and variable over SVR (4.34%)</t>
    </r>
  </si>
  <si>
    <r>
      <t>Nominal level of overcollateralisation (GBP)</t>
    </r>
    <r>
      <rPr>
        <vertAlign val="superscript"/>
        <sz val="10"/>
        <rFont val="Arial"/>
        <family val="2"/>
      </rPr>
      <t>(15)</t>
    </r>
  </si>
  <si>
    <t>principal ledger</t>
  </si>
  <si>
    <r>
      <t>Nominal level of overcollateralisation (%)</t>
    </r>
    <r>
      <rPr>
        <vertAlign val="superscript"/>
        <sz val="10"/>
        <rFont val="Arial"/>
        <family val="2"/>
      </rPr>
      <t>(15)</t>
    </r>
  </si>
  <si>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</si>
  <si>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</si>
  <si>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</si>
  <si>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</si>
  <si>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</si>
  <si>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</si>
  <si>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</si>
  <si>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</si>
  <si>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</si>
  <si>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</si>
  <si>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</si>
  <si>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</si>
  <si>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</si>
  <si>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</si>
  <si>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</si>
  <si>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r>
      <t>Moody's Timely Payment Indicator</t>
    </r>
    <r>
      <rPr>
        <vertAlign val="superscript"/>
        <sz val="10"/>
        <rFont val="Arial"/>
        <family val="2"/>
      </rPr>
      <t>(20)</t>
    </r>
  </si>
  <si>
    <t>Probable</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</si>
  <si>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</si>
  <si>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</si>
  <si>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</si>
  <si>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</si>
  <si>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</si>
  <si>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</si>
  <si>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</si>
  <si>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</si>
  <si>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</si>
  <si>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</si>
  <si>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</si>
  <si>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</si>
  <si>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</si>
  <si>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</si>
  <si>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</si>
  <si>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</si>
  <si>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</si>
  <si>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</si>
  <si>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</si>
  <si>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</si>
  <si>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</si>
  <si>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</si>
  <si>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</si>
  <si>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</si>
  <si>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</si>
  <si>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</si>
  <si>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</si>
  <si>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</si>
  <si>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</si>
  <si>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</si>
  <si>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</si>
  <si>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</si>
  <si>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</si>
  <si>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</si>
  <si>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</si>
  <si>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</si>
  <si>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</si>
  <si>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</si>
  <si>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</si>
  <si>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</si>
  <si>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</si>
  <si>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</si>
  <si>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</si>
  <si>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</si>
  <si>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</si>
  <si>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</si>
  <si>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</si>
  <si>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</si>
  <si>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</si>
  <si>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</si>
  <si>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</si>
  <si>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</si>
  <si>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</si>
  <si>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</si>
  <si>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</si>
  <si>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</si>
  <si>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</si>
  <si>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</si>
  <si>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</si>
  <si>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</si>
  <si>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</si>
  <si>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</si>
  <si>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</si>
  <si>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</si>
  <si>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</si>
  <si>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</si>
  <si>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</si>
  <si>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</si>
  <si>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</si>
  <si>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</si>
  <si>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</si>
  <si>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</si>
  <si>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</si>
  <si>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</si>
  <si>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</si>
  <si>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</si>
  <si>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</si>
  <si>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</si>
  <si>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</si>
  <si>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</si>
  <si>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</si>
  <si>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</si>
  <si>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</si>
  <si>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</si>
  <si>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</si>
  <si>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</si>
  <si>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</si>
  <si>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</si>
  <si>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</si>
  <si>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</si>
  <si>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</si>
  <si>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</si>
  <si>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</si>
  <si>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</si>
  <si>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</si>
  <si>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</si>
  <si>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</si>
  <si>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</si>
  <si>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</si>
  <si>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</si>
  <si>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</si>
  <si>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</si>
  <si>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</si>
  <si>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</si>
  <si>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</si>
  <si>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</si>
  <si>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</si>
  <si>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</si>
  <si>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</si>
  <si>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</si>
  <si>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</si>
  <si>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</si>
  <si>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</si>
  <si>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</si>
  <si>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</si>
  <si>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</si>
  <si>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</si>
  <si>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</si>
  <si>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</si>
  <si>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</si>
  <si>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</si>
  <si>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</si>
  <si>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</si>
  <si>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</si>
  <si>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</si>
  <si>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</si>
  <si>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</si>
  <si>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</si>
  <si>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</si>
  <si>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</si>
  <si>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</si>
  <si>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</si>
  <si>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</si>
  <si>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</si>
  <si>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</si>
  <si>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</si>
  <si>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</si>
  <si>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</si>
  <si>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</si>
  <si>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</si>
  <si>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</si>
  <si>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</si>
  <si>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</si>
  <si>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</si>
  <si>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</si>
  <si>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r>
      <t xml:space="preserve">(28) </t>
    </r>
    <r>
      <rPr>
        <sz val="10"/>
        <color indexed="23"/>
        <rFont val="Arial"/>
        <family val="2"/>
      </rPr>
      <t>The FCA published guidance on the 20 March 2020 on how they expect mortgage lenders and administrators to treat customers fairly during the coronavirus pandemic. Mortgage borrowers impacted</t>
    </r>
  </si>
  <si>
    <t>Retired</t>
  </si>
  <si>
    <t xml:space="preserve"> financially by the coronavirus pandemic should be offered a payment holiday for up to three months  </t>
  </si>
  <si>
    <t>https://www.fca.org.uk/firms/mortgages-coronavirus-guidance-firms</t>
  </si>
  <si>
    <t>Guarantor</t>
  </si>
  <si>
    <t xml:space="preserve">Pursuant to Santander UK plc.'s obligations as Servicer under Principle 6 (A firm must pay due regard to the interests of its customers and treat them fairly) of the FCA Handbook and Mortgage Conduct </t>
  </si>
  <si>
    <r>
      <t>Other</t>
    </r>
    <r>
      <rPr>
        <vertAlign val="superscript"/>
        <sz val="10"/>
        <rFont val="Arial"/>
        <family val="2"/>
      </rPr>
      <t>(27)</t>
    </r>
  </si>
  <si>
    <t xml:space="preserve">of Business rule 2.5A.1R (A firm must act honestly, fairly and professionally in accordance with the best interests of its customer') will follow this guidance. Where borrowers have made a successful </t>
  </si>
  <si>
    <t xml:space="preserve">application, they will be not considered to be in a payment shortfall and therefore any such missed payments will not be considered as arrears for the purposes of investor reporting.  Neither will they be </t>
  </si>
  <si>
    <t xml:space="preserve">reported as having been subject to any form of restructuring or forbearance. </t>
  </si>
  <si>
    <r>
      <t>Extraordinary Payment Holiday</t>
    </r>
    <r>
      <rPr>
        <b/>
        <vertAlign val="superscript"/>
        <sz val="10"/>
        <rFont val="Arial"/>
        <family val="2"/>
      </rPr>
      <t>(28)</t>
    </r>
  </si>
  <si>
    <r>
      <t>Number of Accounts</t>
    </r>
    <r>
      <rPr>
        <vertAlign val="superscript"/>
        <sz val="10"/>
        <rFont val="Arial"/>
        <family val="2"/>
      </rPr>
      <t>(29)</t>
    </r>
  </si>
  <si>
    <t xml:space="preserve">This stratification table is being made available to disclose the successful applications for what the Servicer is referring to as an "extraordinary payment holiday"  </t>
  </si>
  <si>
    <t>Non-Extraordinary Payment Holiday</t>
  </si>
  <si>
    <t xml:space="preserve">Extraordinary Payment Holiday </t>
  </si>
  <si>
    <r>
      <t xml:space="preserve">(29) </t>
    </r>
    <r>
      <rPr>
        <sz val="10"/>
        <color indexed="23"/>
        <rFont val="Arial"/>
        <family val="2"/>
      </rPr>
      <t>An account may have more than one loan part therefore the total number of accounts will not be equal to the number of loans reported in other stratification tables</t>
    </r>
  </si>
  <si>
    <t>Total accounts</t>
  </si>
  <si>
    <r>
      <t>Covered Bonds Outstanding, Associated Derivatives</t>
    </r>
    <r>
      <rPr>
        <b/>
        <sz val="10"/>
        <rFont val="Arial"/>
        <family val="2"/>
      </rPr>
      <t xml:space="preserve"> (please disclose for all bonds outstanding)</t>
    </r>
  </si>
  <si>
    <t>Series</t>
  </si>
  <si>
    <t>Series 18</t>
  </si>
  <si>
    <t>Series 19</t>
  </si>
  <si>
    <t>Series 21</t>
  </si>
  <si>
    <t>Series 23</t>
  </si>
  <si>
    <t>Series 28</t>
  </si>
  <si>
    <t>Series 29</t>
  </si>
  <si>
    <t>Series 30</t>
  </si>
  <si>
    <t>Series 31</t>
  </si>
  <si>
    <t>Series 32</t>
  </si>
  <si>
    <t>Series 37</t>
  </si>
  <si>
    <t>Series 41</t>
  </si>
  <si>
    <t>Issue date</t>
  </si>
  <si>
    <t>Original rating (Moody's/S&amp;P/Fitch/DBRS)</t>
  </si>
  <si>
    <t>Aaa / AAA / AAA / -</t>
  </si>
  <si>
    <t>Current rating (Moody's/S&amp;P/Fitch/DBRS)</t>
  </si>
  <si>
    <t>Denomination</t>
  </si>
  <si>
    <t>EUR</t>
  </si>
  <si>
    <t>GBP</t>
  </si>
  <si>
    <t>Amount at issuance</t>
  </si>
  <si>
    <t>Amount outstanding</t>
  </si>
  <si>
    <t>FX swap rate (rate:£1)</t>
  </si>
  <si>
    <t>Maturity type (hard/soft-bullet/pass-through)</t>
  </si>
  <si>
    <t>Hard</t>
  </si>
  <si>
    <t>Soft</t>
  </si>
  <si>
    <t>Scheduled final maturity date</t>
  </si>
  <si>
    <t>Legal final maturity date</t>
  </si>
  <si>
    <t>ISIN</t>
  </si>
  <si>
    <t>XS0596191360</t>
  </si>
  <si>
    <t>XS0746621704</t>
  </si>
  <si>
    <t>Stock exchange listing</t>
  </si>
  <si>
    <t>Coupon payment frequency</t>
  </si>
  <si>
    <t>Annual</t>
  </si>
  <si>
    <t>Coupon payment date</t>
  </si>
  <si>
    <t>Annually - 18 Nov</t>
  </si>
  <si>
    <t>Annually - 15 Jan</t>
  </si>
  <si>
    <t>Annually - 2 Mar</t>
  </si>
  <si>
    <t>Annually - 21 Dec</t>
  </si>
  <si>
    <t>Annually - 09 Dec</t>
  </si>
  <si>
    <t>Annually - 05 Jan</t>
  </si>
  <si>
    <t>Annually - 04 Jan</t>
  </si>
  <si>
    <t>Annually - 06 Feb</t>
  </si>
  <si>
    <t>Annually - 16 Feb</t>
  </si>
  <si>
    <t>Annually - 12 Mar</t>
  </si>
  <si>
    <t>Coupon (rate if fixed, margin and reference rate if floating)</t>
  </si>
  <si>
    <t>Margin payable under extended maturity period (%)</t>
  </si>
  <si>
    <t>SONIA +1.58% +Rate Adjustment</t>
  </si>
  <si>
    <t>SONIA +2.45% +Rate Adjustment</t>
  </si>
  <si>
    <t>Swap counterparty/ies</t>
  </si>
  <si>
    <t>Santander UK</t>
  </si>
  <si>
    <t>Swap notional denomination</t>
  </si>
  <si>
    <t>Swap notional amount</t>
  </si>
  <si>
    <t>Swap notional maturity</t>
  </si>
  <si>
    <t>SONIA + 1.6780%</t>
  </si>
  <si>
    <t>SONIA + 1.7280%</t>
  </si>
  <si>
    <t>SONIA + 1.8555%</t>
  </si>
  <si>
    <t>SONIA + 1.8855%</t>
  </si>
  <si>
    <t>SONIA + 2.0680%</t>
  </si>
  <si>
    <t>SONIA + 1.9680%</t>
  </si>
  <si>
    <t>SONIA + 1.9480%</t>
  </si>
  <si>
    <t>SONIA + 1.9805%</t>
  </si>
  <si>
    <t>SONIA + 2.1680%</t>
  </si>
  <si>
    <t>SONIA + 2.6247%</t>
  </si>
  <si>
    <t>SONIA + 1.9130%</t>
  </si>
  <si>
    <t>Series 42</t>
  </si>
  <si>
    <t>Series 44</t>
  </si>
  <si>
    <t>Series 45</t>
  </si>
  <si>
    <t>Series 46</t>
  </si>
  <si>
    <t>Series 47</t>
  </si>
  <si>
    <t>Series 48</t>
  </si>
  <si>
    <t>Series 49</t>
  </si>
  <si>
    <t>Series 50</t>
  </si>
  <si>
    <t>Series 51</t>
  </si>
  <si>
    <t>Series 53</t>
  </si>
  <si>
    <t>Series 54</t>
  </si>
  <si>
    <t>XS0761325009</t>
  </si>
  <si>
    <t>XS0962577168</t>
  </si>
  <si>
    <t>Quarterly</t>
  </si>
  <si>
    <t>23 Mar, Jun, Sep, Dec</t>
  </si>
  <si>
    <t>Annually - 12 Apr</t>
  </si>
  <si>
    <t>Annually - 13 Apr</t>
  </si>
  <si>
    <t>Annually - 16 Apr</t>
  </si>
  <si>
    <t>Annually - 18 Apr</t>
  </si>
  <si>
    <t>Annually - 15 May</t>
  </si>
  <si>
    <t>Annually - 8 Jun</t>
  </si>
  <si>
    <t>Annually - 20 Jun</t>
  </si>
  <si>
    <t>Annually - 18 July</t>
  </si>
  <si>
    <t>Annually - 21 August</t>
  </si>
  <si>
    <t>SONIA + 2.0465%</t>
  </si>
  <si>
    <t>SONIA + 2.0965%</t>
  </si>
  <si>
    <t>SONIA + 1.6080%</t>
  </si>
  <si>
    <t>SONIA + 1.6180%</t>
  </si>
  <si>
    <t>SONIA + 1.5480%</t>
  </si>
  <si>
    <t>SONIA + 1.5180%</t>
  </si>
  <si>
    <t>SONIA + 1.6480%</t>
  </si>
  <si>
    <t>SONIA + 1.7180%</t>
  </si>
  <si>
    <t>SONIA + 1.6580%</t>
  </si>
  <si>
    <t>SONIA + 0.6080%</t>
  </si>
  <si>
    <t>SONIA + 0.6280%</t>
  </si>
  <si>
    <t>Series 55</t>
  </si>
  <si>
    <t>Series 60</t>
  </si>
  <si>
    <t>Series 61</t>
  </si>
  <si>
    <t xml:space="preserve">Series 63 </t>
  </si>
  <si>
    <t>Series 66</t>
  </si>
  <si>
    <t>Series 66 Tap 1</t>
  </si>
  <si>
    <t>Series 67</t>
  </si>
  <si>
    <t>Series 69</t>
  </si>
  <si>
    <t>Series 70</t>
  </si>
  <si>
    <t>Series 71</t>
  </si>
  <si>
    <t>Series 72</t>
  </si>
  <si>
    <t>XS0963398796</t>
  </si>
  <si>
    <t>XS1111559685</t>
  </si>
  <si>
    <t>XS1220923996</t>
  </si>
  <si>
    <t>XS1360443979</t>
  </si>
  <si>
    <t>XS1719070390</t>
  </si>
  <si>
    <t xml:space="preserve">XS1748479919 </t>
  </si>
  <si>
    <t>XS1880870602</t>
  </si>
  <si>
    <t>XS1880870784</t>
  </si>
  <si>
    <t>XS1949730557</t>
  </si>
  <si>
    <t>XS1995645287</t>
  </si>
  <si>
    <t>Annually - 27 August</t>
  </si>
  <si>
    <t>Annually - 18 September</t>
  </si>
  <si>
    <t>Annually - 21 April</t>
  </si>
  <si>
    <t>Annually - 9 August</t>
  </si>
  <si>
    <t>16 Feb, May, Aug, Nov</t>
  </si>
  <si>
    <t>Annually - 18 January</t>
  </si>
  <si>
    <t>Annually - 20 September</t>
  </si>
  <si>
    <t>20 Dec, Mar, Jun, Sep</t>
  </si>
  <si>
    <t>12 Feb, May, Aug, Nov</t>
  </si>
  <si>
    <t>Annually - 12 May</t>
  </si>
  <si>
    <t>SONIA +0.2735%</t>
  </si>
  <si>
    <t>SONIA +0.43%</t>
  </si>
  <si>
    <t>SONIA +0.73%</t>
  </si>
  <si>
    <t>1M EURIBOR + 0.14%</t>
  </si>
  <si>
    <t>1M EURIBOR + 0.01%</t>
  </si>
  <si>
    <t>1M EURIBOR + 0.23%</t>
  </si>
  <si>
    <t>1M EURIBOR - 0.2%</t>
  </si>
  <si>
    <t>1M EURIBOR + 0.1%</t>
  </si>
  <si>
    <t>NAB</t>
  </si>
  <si>
    <t>3M GBP Libor + 0.545%</t>
  </si>
  <si>
    <t>3M GBP Libor + 0.5215%</t>
  </si>
  <si>
    <t>SONIA + 0.95675%</t>
  </si>
  <si>
    <t>SONIA + 0.6020%</t>
  </si>
  <si>
    <t>SONIA + 0.6430%</t>
  </si>
  <si>
    <t>SONIA + 0.612%</t>
  </si>
  <si>
    <t>Series 73</t>
  </si>
  <si>
    <t>Series 74</t>
  </si>
  <si>
    <t>Series 75</t>
  </si>
  <si>
    <t>Series 76</t>
  </si>
  <si>
    <t>USD</t>
  </si>
  <si>
    <t>XS2078925307</t>
  </si>
  <si>
    <t>XS2102283814</t>
  </si>
  <si>
    <t>RegS: XS2115145406
144A: XS2115122702</t>
  </si>
  <si>
    <t>Reg S: XS2116105144
144A: US80283LAZ67</t>
  </si>
  <si>
    <t>Semi Annual</t>
  </si>
  <si>
    <t>Annually - 12 Jan</t>
  </si>
  <si>
    <t>12 Feb, Aug</t>
  </si>
  <si>
    <t>SONIA +0.60%</t>
  </si>
  <si>
    <t>SONIA +0.55%</t>
  </si>
  <si>
    <t>1M EURIBOR + 0.17%</t>
  </si>
  <si>
    <t>SOFR +0.46%</t>
  </si>
  <si>
    <t>SONIA + 0.669%</t>
  </si>
  <si>
    <t>SONIA + 0.468%</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</si>
  <si>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</si>
  <si>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</si>
  <si>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</si>
  <si>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</si>
  <si>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</si>
  <si>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</si>
  <si>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</si>
  <si>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</si>
  <si>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</si>
  <si>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</si>
  <si>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</si>
  <si>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</si>
  <si>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</si>
  <si>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</si>
  <si>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</si>
  <si>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</si>
  <si>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</si>
  <si>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</si>
  <si>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</si>
  <si>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</si>
  <si>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</si>
  <si>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</si>
  <si>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</si>
  <si>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Yes (Fitch)</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</si>
  <si>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</si>
  <si>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</si>
  <si>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</si>
  <si>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</si>
  <si>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</si>
  <si>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</si>
  <si>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</si>
  <si>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</si>
  <si>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</si>
  <si>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</si>
  <si>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</si>
  <si>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</si>
  <si>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</si>
  <si>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</si>
  <si>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</si>
  <si>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</si>
  <si>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</si>
  <si>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Rating Event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</si>
  <si>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r>
      <t xml:space="preserve">Covered Bond Swap provider rating triggers - San UK
</t>
    </r>
    <r>
      <rPr>
        <i/>
        <sz val="10"/>
        <rFont val="Arial"/>
        <family val="2"/>
      </rPr>
      <t>(Relevant to Covered Bond Swaps excluding Series 67 &amp; Series 69)</t>
    </r>
  </si>
  <si>
    <t xml:space="preserve">Loss of required rating by Santander UK as Covered Bond Swap Provider </t>
  </si>
  <si>
    <t xml:space="preserve">ST:
-/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</si>
  <si>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Adequate is applied.
A Subsequent Rating Event exists for S&amp;P for loss of A- (LT). A Subsequent Rating Event exists for Moody's for loss of Baa1 (LT) or Baa1 (cr). A Subsequent Rating Event for Fitch exist for loss of F3 (ST) / BBB- (LT). Remedial actions include posting / continuing to post collateral and taking any of the actions outlined at (a) to (c) above.
</t>
  </si>
  <si>
    <r>
      <t xml:space="preserve">Covered Bond Swap provider rating triggers - San UK
</t>
    </r>
    <r>
      <rPr>
        <i/>
        <sz val="10"/>
        <rFont val="Arial"/>
        <family val="2"/>
      </rPr>
      <t>(Relevant to Covered Bond Swaps Series 67 &amp; Series 69)</t>
    </r>
  </si>
  <si>
    <t xml:space="preserve">ST:
&lt;A-1/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</si>
  <si>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Option 1 is applied.
A Subsequent Rating Event exists for S&amp;P for loss of BBB+ (LT). A Subsequent Rating Event exists for Moody's for loss of Baa1 (LT) or Baa1 (cr). A Subsequent Rating Event for Fitch exist for loss of F3 (ST) / BBB- (LT). Remedial actions include posting / continuing to post collateral and taking any of the actions outlined at (a) to (c) above.
</t>
  </si>
  <si>
    <t>Covered Bond Swap Provider rating triggers - HSBC, BNP Paribas and NatWest Markets, Series 3
Note: For Fitch and S&amp;P, the event is triggered only if coupled with the downgrade or placing on credit watch negative of the then current rating of the relevant Series of Covered Bonds.</t>
  </si>
  <si>
    <t>Loss of required rating by the relevant Covered Bond Swap provider</t>
  </si>
  <si>
    <t xml:space="preserve">ST:
&lt;A-1+ / &lt;P-1 / &lt;F1 
LT:
- / &lt;A1 / &lt;A+ </t>
  </si>
  <si>
    <t>Yes</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</si>
  <si>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For Fitch or S&amp;P downgrades, note that the event is triggered and action needs to be taken only if the relevant Series of Covered Bonds has also been downgraded or placed on credit watch negative as a result of the downgrade of the Covered Bond Swap provider. The rating triggers shown on the left are the first level of triggers for all rating agencies. 
A subsequent trigger exists for Moody's for loss of P-2 (ST) / A3 (LT) and for S&amp;P for loss of BBB- (LT). A First Subsequent Rating Event for Fitch exist for loss of F2 (ST) / BBB+ (LT) and a Second Subsequent Rating Event for Fitch exists for loss of F3 (ST) / BBB- (LT). Remedial actions include posting / continuing to post collateral and taking any of the actions outlined at (b) to (d) above. </t>
  </si>
  <si>
    <t>Covered Bond Swap provider rating triggers – National Australia Bank, Series 60</t>
  </si>
  <si>
    <t>Loss of required rating by National Australia Bank in respect of Series 60</t>
  </si>
  <si>
    <t xml:space="preserve">ST: 
&lt;A-1 / - / &lt;F1
LT:
&lt;A / &lt;A3 / &lt;A
</t>
  </si>
  <si>
    <t xml:space="preserve">Requirement to post collateral in accordance with the Credit Support Annex or (a) transfer to an appropriately rated replacement third party, which needs to have a flip clause opinion for the purposes of the Fitch criteria if it is incorporated in a different jurisdiction, (b) procure an appropriately rated co-obligor or guarantor, which also needs to have a flip clause opinion if incorporated in a different jurisdiction; or (c) take such other action as would maintain or restore the ratings of the relevant Covered Bonds. The rating triggers shown on the left are the first level of triggers for S&amp;P, Moody’s and Fitch.
A subsequent trigger exists for S&amp;P for loss of A2 (ST) / BBB+ (LT), Moody’s for loss of Baa1 (LT) and Fitch for loss of F3 (ST) / BBB- (LT) / . Remedial actions include posting / continuing to post collateral or taking any of the actions outlined at (a) to (c) above. For the purposes of the S&amp;P rating criteria, “Replacement Option 1” currently applies.
</t>
  </si>
  <si>
    <t>Covered Bond Swap provider rating triggers – Natixis, 
Series 61</t>
  </si>
  <si>
    <t>Loss of required rating by Natixis in respect of Series 61</t>
  </si>
  <si>
    <t xml:space="preserve">ST: 
&lt;A-1 / - / &lt;F1 
LT:
&lt;A / &lt;A3(cr) or &lt;A3 / &lt;A
</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</si>
  <si>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The rating triggers shown on the left are the first level of triggers for S&amp;P, Moody’s and Fitch.
A subsequent trigger exists for Moody’s for loss of Baa1 or Baa1(cr) (LT) and Fitch for loss of F3 (ST) / BBB- (LT). Remedial actions include posting / continuing to post collateral or taking any of the actions outlined at (a) to (c) above. For the purposes of the S&amp;P rating criteria, “Replacement Option 3” currently applies.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</si>
  <si>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</si>
  <si>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</si>
  <si>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</si>
  <si>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</si>
  <si>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</si>
  <si>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</si>
  <si>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</si>
  <si>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</si>
  <si>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</si>
  <si>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</si>
  <si>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</si>
  <si>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</si>
  <si>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</si>
  <si>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</si>
  <si>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</si>
  <si>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</si>
  <si>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</si>
  <si>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</si>
  <si>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</si>
  <si>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</si>
  <si>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</si>
  <si>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</si>
  <si>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</si>
  <si>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</si>
  <si>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</si>
  <si>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</si>
  <si>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</si>
  <si>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</si>
  <si>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SONIA plus 0.30%.</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</si>
  <si>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</si>
  <si>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</si>
  <si>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</si>
  <si>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</si>
  <si>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</si>
  <si>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</si>
  <si>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</si>
  <si>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</si>
  <si>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</si>
  <si>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</si>
  <si>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</si>
  <si>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</si>
  <si>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</si>
  <si>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</si>
  <si>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</si>
  <si>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</si>
  <si>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</si>
  <si>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</si>
  <si>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</si>
  <si>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Reference Indexed Valuation</t>
  </si>
  <si>
    <t>Nationwide Price Indexed Valuation</t>
  </si>
  <si>
    <t>A+ / F1</t>
  </si>
  <si>
    <t>A1 / P-1</t>
  </si>
  <si>
    <t>A / A-1</t>
  </si>
  <si>
    <t>Aa3 / P-1</t>
  </si>
  <si>
    <t>AA- / A-1+</t>
  </si>
  <si>
    <t>or other Payments [ (Principal Ledger=£2,436,987,783)+(Payments Ledger (Principal)=£0) ]</t>
  </si>
  <si>
    <t>Value as at 01-06-21 
for the reporting period</t>
  </si>
  <si>
    <t>01 June 2021 (Calculation Period Start Date 01 June 2021 inclusive)</t>
  </si>
  <si>
    <t>01 July 2021 (Calculation Period Start Date 01 July 2021 exclusive)</t>
  </si>
  <si>
    <t>Value as at 01-07-21 
for the reporting period</t>
  </si>
  <si>
    <t>Value as at 01-07-21</t>
  </si>
  <si>
    <t>Programme-Level Characteristics - as at 30-06-21</t>
  </si>
  <si>
    <t>Stratification tables are all as of 30-06-21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</si>
</sst>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809]d\ mmmm\ yyyy;@"/>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0.0000%"/>
    <numFmt numFmtId="173" formatCode="_(* #,##0.00_);_(* \(#,##0.00\);_(* &quot;-&quot;??_);_(@_)"/>
    <numFmt numFmtId="174" formatCode="_(&quot;£&quot;* #,##0.00_);_(&quot;£&quot;* \(#,##0.00\);_(&quot;£&quot;* &quot;-&quot;??_);_(@_)"/>
    <numFmt numFmtId="175" formatCode="#,##0_ ;\-#,##0\ "/>
    <numFmt numFmtId="176" formatCode="0.0%"/>
    <numFmt numFmtId="177" formatCode="#,##0.0_ ;\-#,##0.0\ "/>
    <numFmt numFmtId="178" formatCode="_(* #,##0.000000000_);_(* \(#,##0.000000000\);_(* &quot;-&quot;??_);_(@_)"/>
    <numFmt numFmtId="179" formatCode="0.000"/>
    <numFmt numFmtId="180" formatCode="_(* #,##0_);_(* \(#,##0\);_(* &quot;-&quot;_);_(@_)"/>
    <numFmt numFmtId="181" formatCode="#,##0.000000"/>
  </numFmts>
  <fonts count="26" x14ac:knownFonts="1">
    <font>
      <sz val="10"/>
      <name val="Arial"/>
      <family val="2"/>
    </font>
    <font>
      <sz val="10"/>
      <name val="Arial"/>
      <family val="2"/>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amily val="2"/>
    </font>
    <font>
      <u/>
      <sz val="10"/>
      <color indexed="10"/>
      <name val="Arial"/>
      <family val="2"/>
    </font>
    <font>
      <u/>
      <sz val="10"/>
      <name val="Arial"/>
      <family val="2"/>
    </font>
    <font>
      <b/>
      <u/>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sz val="10"/>
      <color rgb="FFFF0000"/>
      <name val="Arial"/>
      <family val="2"/>
    </font>
    <font>
      <sz val="10"/>
      <color rgb="FF808080"/>
      <name val="Arial"/>
      <family val="2"/>
    </font>
    <font>
      <b/>
      <sz val="10"/>
      <name val="Arial"/>
      <family val="2"/>
    </font>
    <font>
      <sz val="10"/>
      <color theme="1"/>
      <name val="Arial"/>
      <family val="2"/>
    </font>
    <font>
      <b/>
      <vertAlign val="superscript"/>
      <sz val="10"/>
      <name val="Arial"/>
      <family val="2"/>
    </font>
    <font>
      <i/>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s>
  <fills count="8">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s>
  <cellStyleXfs count="8">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174"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309">
    <xf numFmtId="0" fontId="0" fillId="0" borderId="0" xfId="0"/>
    <xf numFmtId="0" fontId="3" fillId="2" borderId="0" xfId="0" applyFont="1" applyFill="1"/>
    <xf numFmtId="0" fontId="5" fillId="2" borderId="0" xfId="0" applyFont="1" applyFill="1" applyAlignment="1">
      <alignment vertical="top"/>
    </xf>
    <xf numFmtId="0" fontId="0" fillId="3" borderId="0" xfId="0" applyFill="1"/>
    <xf numFmtId="0" fontId="8" fillId="3" borderId="0" xfId="0" applyFont="1" applyFill="1" applyAlignment="1">
      <alignment horizontal="center"/>
    </xf>
    <xf numFmtId="0" fontId="9" fillId="3" borderId="0" xfId="0" applyFont="1" applyFill="1" applyAlignment="1">
      <alignment horizontal="center"/>
    </xf>
    <xf numFmtId="0" fontId="9" fillId="0" borderId="0" xfId="0" applyFont="1" applyAlignment="1">
      <alignment horizontal="center"/>
    </xf>
    <xf numFmtId="0" fontId="10" fillId="3" borderId="0" xfId="0" applyFont="1" applyFill="1"/>
    <xf numFmtId="0" fontId="1" fillId="3" borderId="0" xfId="0" applyFont="1" applyFill="1"/>
    <xf numFmtId="0" fontId="1" fillId="0" borderId="0" xfId="0" applyFont="1"/>
    <xf numFmtId="0" fontId="1" fillId="3" borderId="1" xfId="0" applyFont="1" applyFill="1" applyBorder="1" applyAlignment="1">
      <alignment wrapText="1"/>
    </xf>
    <xf numFmtId="164" fontId="1" fillId="5" borderId="2" xfId="0" applyNumberFormat="1" applyFont="1" applyFill="1" applyBorder="1" applyAlignment="1">
      <alignment horizontal="left" wrapText="1"/>
    </xf>
    <xf numFmtId="165" fontId="1" fillId="6" borderId="2" xfId="0" applyNumberFormat="1" applyFont="1" applyFill="1" applyBorder="1" applyAlignment="1">
      <alignment horizontal="left" wrapText="1"/>
    </xf>
    <xf numFmtId="165" fontId="1" fillId="4" borderId="2" xfId="0" applyNumberFormat="1" applyFont="1" applyFill="1" applyBorder="1" applyAlignment="1">
      <alignment horizontal="left" wrapText="1"/>
    </xf>
    <xf numFmtId="165" fontId="1" fillId="4" borderId="3" xfId="0" applyNumberFormat="1" applyFont="1" applyFill="1" applyBorder="1" applyAlignment="1">
      <alignment horizontal="left" wrapText="1"/>
    </xf>
    <xf numFmtId="0" fontId="1" fillId="6" borderId="4" xfId="0" applyFont="1" applyFill="1" applyBorder="1"/>
    <xf numFmtId="0" fontId="1" fillId="6" borderId="2" xfId="0" applyFont="1" applyFill="1" applyBorder="1" applyAlignment="1">
      <alignment wrapText="1"/>
    </xf>
    <xf numFmtId="0" fontId="1" fillId="4" borderId="2" xfId="0" applyFont="1" applyFill="1" applyBorder="1" applyAlignment="1">
      <alignment wrapText="1"/>
    </xf>
    <xf numFmtId="0" fontId="1" fillId="4" borderId="3" xfId="0" applyFont="1" applyFill="1" applyBorder="1" applyAlignment="1">
      <alignment wrapText="1"/>
    </xf>
    <xf numFmtId="0" fontId="1" fillId="3" borderId="4" xfId="0" applyFont="1" applyFill="1" applyBorder="1"/>
    <xf numFmtId="0" fontId="1" fillId="3" borderId="0" xfId="0" applyFont="1" applyFill="1" applyAlignment="1">
      <alignment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4" borderId="11" xfId="0" applyFont="1" applyFill="1" applyBorder="1" applyAlignment="1">
      <alignment horizontal="center"/>
    </xf>
    <xf numFmtId="0" fontId="1" fillId="5" borderId="11" xfId="0" applyFont="1" applyFill="1" applyBorder="1" applyAlignment="1">
      <alignment horizontal="center"/>
    </xf>
    <xf numFmtId="0" fontId="0" fillId="4" borderId="11" xfId="0" applyFill="1" applyBorder="1" applyAlignment="1">
      <alignment horizontal="center"/>
    </xf>
    <xf numFmtId="0" fontId="1" fillId="4" borderId="1" xfId="0"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 fillId="4" borderId="1" xfId="0" applyFont="1" applyFill="1" applyBorder="1" applyAlignment="1">
      <alignment horizontal="center"/>
    </xf>
    <xf numFmtId="0" fontId="1" fillId="3" borderId="1" xfId="0" applyFont="1" applyFill="1" applyBorder="1"/>
    <xf numFmtId="167" fontId="1" fillId="4" borderId="1" xfId="0" applyNumberFormat="1" applyFont="1" applyFill="1" applyBorder="1"/>
    <xf numFmtId="168" fontId="1" fillId="4" borderId="1" xfId="0" applyNumberFormat="1" applyFont="1" applyFill="1" applyBorder="1" applyAlignment="1">
      <alignment horizontal="right"/>
    </xf>
    <xf numFmtId="169" fontId="1" fillId="4" borderId="1" xfId="0" applyNumberFormat="1" applyFont="1" applyFill="1" applyBorder="1" applyAlignment="1">
      <alignment horizontal="right"/>
    </xf>
    <xf numFmtId="170" fontId="1" fillId="4" borderId="1" xfId="0" applyNumberFormat="1" applyFont="1" applyFill="1" applyBorder="1" applyAlignment="1">
      <alignment horizontal="right"/>
    </xf>
    <xf numFmtId="167" fontId="1" fillId="6" borderId="1" xfId="0" applyNumberFormat="1" applyFont="1" applyFill="1" applyBorder="1"/>
    <xf numFmtId="171" fontId="1" fillId="3" borderId="0" xfId="0" applyNumberFormat="1" applyFont="1" applyFill="1"/>
    <xf numFmtId="167" fontId="1" fillId="4" borderId="1" xfId="0" applyNumberFormat="1" applyFont="1" applyFill="1" applyBorder="1" applyAlignment="1">
      <alignment horizontal="center"/>
    </xf>
    <xf numFmtId="168" fontId="1" fillId="4" borderId="1" xfId="0" applyNumberFormat="1" applyFont="1" applyFill="1" applyBorder="1"/>
    <xf numFmtId="15" fontId="1" fillId="4" borderId="1" xfId="0" applyNumberFormat="1" applyFont="1" applyFill="1" applyBorder="1" applyAlignment="1">
      <alignment horizontal="center"/>
    </xf>
    <xf numFmtId="170" fontId="1" fillId="4" borderId="1" xfId="0" applyNumberFormat="1" applyFont="1" applyFill="1" applyBorder="1" applyAlignment="1">
      <alignment horizontal="center"/>
    </xf>
    <xf numFmtId="172" fontId="1" fillId="4" borderId="1" xfId="0" applyNumberFormat="1" applyFont="1" applyFill="1" applyBorder="1" applyAlignment="1">
      <alignment horizontal="center"/>
    </xf>
    <xf numFmtId="168" fontId="1" fillId="4" borderId="1" xfId="0" applyNumberFormat="1" applyFont="1" applyFill="1" applyBorder="1" applyAlignment="1">
      <alignment horizontal="left"/>
    </xf>
    <xf numFmtId="168" fontId="1" fillId="4" borderId="1" xfId="0" applyNumberFormat="1" applyFont="1" applyFill="1" applyBorder="1" applyAlignment="1">
      <alignment horizontal="center"/>
    </xf>
    <xf numFmtId="0" fontId="1" fillId="3" borderId="4" xfId="0" applyFont="1" applyFill="1" applyBorder="1" applyAlignment="1">
      <alignment horizontal="left"/>
    </xf>
    <xf numFmtId="0" fontId="1" fillId="7" borderId="0" xfId="0" applyFont="1" applyFill="1"/>
    <xf numFmtId="10" fontId="1" fillId="4" borderId="1" xfId="0" applyNumberFormat="1" applyFont="1" applyFill="1" applyBorder="1" applyAlignment="1">
      <alignment horizontal="center"/>
    </xf>
    <xf numFmtId="0" fontId="13" fillId="7" borderId="0" xfId="0" applyFont="1" applyFill="1"/>
    <xf numFmtId="168" fontId="1" fillId="5" borderId="1" xfId="0" applyNumberFormat="1" applyFont="1" applyFill="1" applyBorder="1"/>
    <xf numFmtId="0" fontId="14" fillId="7" borderId="0" xfId="0" applyFont="1" applyFill="1" applyAlignment="1">
      <alignment horizontal="left" indent="1"/>
    </xf>
    <xf numFmtId="0" fontId="14" fillId="7" borderId="0" xfId="0" applyFont="1" applyFill="1"/>
    <xf numFmtId="168" fontId="1" fillId="7" borderId="0" xfId="0" applyNumberFormat="1" applyFont="1" applyFill="1" applyAlignment="1">
      <alignment horizontal="center"/>
    </xf>
    <xf numFmtId="0" fontId="14" fillId="3" borderId="0" xfId="0" applyFont="1" applyFill="1"/>
    <xf numFmtId="0" fontId="13" fillId="3" borderId="0" xfId="0" applyFont="1" applyFill="1"/>
    <xf numFmtId="0" fontId="12" fillId="3" borderId="0" xfId="2" applyFill="1" applyAlignment="1" applyProtection="1"/>
    <xf numFmtId="0" fontId="12" fillId="7" borderId="0" xfId="2" applyFill="1" applyAlignment="1" applyProtection="1"/>
    <xf numFmtId="0" fontId="14" fillId="3" borderId="0" xfId="0" applyFont="1" applyFill="1" applyAlignment="1">
      <alignment horizontal="left" indent="1"/>
    </xf>
    <xf numFmtId="0" fontId="1" fillId="0" borderId="1" xfId="0" applyFont="1" applyBorder="1" applyAlignment="1">
      <alignment wrapText="1"/>
    </xf>
    <xf numFmtId="0" fontId="1" fillId="3" borderId="1" xfId="0" applyFont="1" applyFill="1" applyBorder="1" applyAlignment="1">
      <alignment vertical="center"/>
    </xf>
    <xf numFmtId="167" fontId="1" fillId="4" borderId="1" xfId="0" applyNumberFormat="1" applyFont="1" applyFill="1" applyBorder="1" applyAlignment="1">
      <alignment horizontal="right"/>
    </xf>
    <xf numFmtId="167" fontId="1" fillId="3" borderId="0" xfId="0" applyNumberFormat="1" applyFont="1" applyFill="1" applyAlignment="1">
      <alignment wrapText="1"/>
    </xf>
    <xf numFmtId="167" fontId="1" fillId="3" borderId="0" xfId="0" applyNumberFormat="1" applyFont="1" applyFill="1"/>
    <xf numFmtId="167" fontId="1" fillId="7" borderId="0" xfId="0" applyNumberFormat="1" applyFont="1" applyFill="1"/>
    <xf numFmtId="0" fontId="15" fillId="7" borderId="0" xfId="0" applyFont="1" applyFill="1"/>
    <xf numFmtId="167" fontId="1" fillId="5" borderId="1" xfId="0" applyNumberFormat="1" applyFont="1" applyFill="1" applyBorder="1"/>
    <xf numFmtId="0" fontId="1" fillId="0" borderId="1" xfId="0" applyFont="1" applyBorder="1"/>
    <xf numFmtId="173" fontId="1" fillId="3" borderId="0" xfId="0" applyNumberFormat="1" applyFont="1" applyFill="1"/>
    <xf numFmtId="0" fontId="1" fillId="0" borderId="1" xfId="0" applyFont="1" applyBorder="1" applyAlignment="1">
      <alignment horizontal="center"/>
    </xf>
    <xf numFmtId="0" fontId="17" fillId="3" borderId="4" xfId="0" applyFont="1" applyFill="1" applyBorder="1"/>
    <xf numFmtId="0" fontId="0" fillId="3" borderId="2" xfId="0" applyFill="1" applyBorder="1"/>
    <xf numFmtId="0" fontId="1" fillId="3" borderId="2" xfId="0" applyFont="1" applyFill="1" applyBorder="1"/>
    <xf numFmtId="0" fontId="1" fillId="3" borderId="3" xfId="0" applyFont="1" applyFill="1" applyBorder="1"/>
    <xf numFmtId="0" fontId="17" fillId="4" borderId="12" xfId="0" applyFont="1" applyFill="1" applyBorder="1"/>
    <xf numFmtId="0" fontId="1" fillId="4" borderId="0" xfId="0" applyFont="1" applyFill="1"/>
    <xf numFmtId="0" fontId="1" fillId="4" borderId="13" xfId="0" applyFont="1" applyFill="1" applyBorder="1"/>
    <xf numFmtId="0" fontId="1" fillId="4" borderId="12" xfId="0" applyFont="1" applyFill="1" applyBorder="1"/>
    <xf numFmtId="0" fontId="1" fillId="4" borderId="12" xfId="0" applyFont="1" applyFill="1" applyBorder="1" applyAlignment="1">
      <alignment horizontal="center"/>
    </xf>
    <xf numFmtId="174" fontId="17" fillId="4" borderId="0" xfId="3" applyFont="1" applyFill="1" applyBorder="1"/>
    <xf numFmtId="0" fontId="1" fillId="4" borderId="8" xfId="0" applyFont="1" applyFill="1" applyBorder="1"/>
    <xf numFmtId="0" fontId="1" fillId="4" borderId="9" xfId="0" applyFont="1" applyFill="1" applyBorder="1"/>
    <xf numFmtId="0" fontId="0" fillId="3" borderId="1" xfId="0" applyFill="1" applyBorder="1"/>
    <xf numFmtId="0" fontId="1" fillId="4" borderId="12" xfId="0" applyFont="1" applyFill="1" applyBorder="1" applyAlignment="1">
      <alignment horizontal="right"/>
    </xf>
    <xf numFmtId="174" fontId="17" fillId="5" borderId="0" xfId="3" applyFont="1" applyFill="1" applyBorder="1"/>
    <xf numFmtId="0" fontId="1" fillId="4" borderId="0" xfId="0" applyFont="1" applyFill="1" applyAlignment="1">
      <alignment horizontal="center"/>
    </xf>
    <xf numFmtId="2" fontId="1" fillId="4" borderId="0" xfId="0" quotePrefix="1" applyNumberFormat="1" applyFont="1" applyFill="1" applyAlignment="1">
      <alignment horizontal="center"/>
    </xf>
    <xf numFmtId="10" fontId="1" fillId="4" borderId="1" xfId="1" applyNumberFormat="1" applyFont="1" applyFill="1" applyBorder="1" applyAlignment="1"/>
    <xf numFmtId="0" fontId="11" fillId="3" borderId="0" xfId="0" applyFont="1" applyFill="1" applyAlignment="1">
      <alignment horizontal="left"/>
    </xf>
    <xf numFmtId="174" fontId="1" fillId="3" borderId="0" xfId="0" applyNumberFormat="1" applyFont="1" applyFill="1"/>
    <xf numFmtId="167" fontId="1" fillId="7" borderId="0" xfId="1" applyNumberFormat="1" applyFont="1" applyFill="1" applyAlignment="1"/>
    <xf numFmtId="2" fontId="1" fillId="4" borderId="0" xfId="4" quotePrefix="1" applyNumberFormat="1" applyFont="1" applyFill="1" applyBorder="1" applyAlignment="1">
      <alignment horizontal="center"/>
    </xf>
    <xf numFmtId="0" fontId="17" fillId="4" borderId="0" xfId="0" applyFont="1" applyFill="1"/>
    <xf numFmtId="0" fontId="1" fillId="4" borderId="10" xfId="0" applyFont="1" applyFill="1" applyBorder="1"/>
    <xf numFmtId="0" fontId="10" fillId="0" borderId="0" xfId="0" applyFont="1"/>
    <xf numFmtId="167" fontId="1" fillId="4" borderId="1" xfId="0" applyNumberFormat="1" applyFont="1" applyFill="1" applyBorder="1" applyAlignment="1">
      <alignment horizontal="right" wrapText="1"/>
    </xf>
    <xf numFmtId="168" fontId="1" fillId="4" borderId="1" xfId="0" applyNumberFormat="1" applyFont="1" applyFill="1" applyBorder="1" applyAlignment="1">
      <alignment horizontal="right" wrapText="1"/>
    </xf>
    <xf numFmtId="14" fontId="1" fillId="3" borderId="0" xfId="0" applyNumberFormat="1" applyFont="1" applyFill="1"/>
    <xf numFmtId="173" fontId="1" fillId="3" borderId="0" xfId="4" applyFont="1" applyFill="1" applyAlignment="1"/>
    <xf numFmtId="10" fontId="13" fillId="3" borderId="0" xfId="0" applyNumberFormat="1" applyFont="1" applyFill="1"/>
    <xf numFmtId="3" fontId="1" fillId="4" borderId="1" xfId="0" applyNumberFormat="1" applyFont="1" applyFill="1" applyBorder="1" applyAlignment="1">
      <alignment horizontal="right" wrapText="1"/>
    </xf>
    <xf numFmtId="10" fontId="1" fillId="6" borderId="1" xfId="1" applyNumberFormat="1" applyFont="1" applyFill="1" applyBorder="1" applyAlignment="1"/>
    <xf numFmtId="175" fontId="1" fillId="7" borderId="0" xfId="0" applyNumberFormat="1" applyFont="1" applyFill="1"/>
    <xf numFmtId="4" fontId="1" fillId="6" borderId="1" xfId="0" applyNumberFormat="1" applyFont="1" applyFill="1" applyBorder="1" applyAlignment="1">
      <alignment horizontal="right" wrapText="1"/>
    </xf>
    <xf numFmtId="10" fontId="1" fillId="6" borderId="1" xfId="0" applyNumberFormat="1" applyFont="1" applyFill="1" applyBorder="1" applyAlignment="1">
      <alignment horizontal="right" wrapText="1"/>
    </xf>
    <xf numFmtId="43" fontId="1" fillId="7" borderId="0" xfId="0" applyNumberFormat="1" applyFont="1" applyFill="1"/>
    <xf numFmtId="176" fontId="1" fillId="4" borderId="1" xfId="0" applyNumberFormat="1" applyFont="1" applyFill="1" applyBorder="1" applyAlignment="1">
      <alignment horizontal="right" wrapText="1"/>
    </xf>
    <xf numFmtId="0" fontId="11" fillId="7" borderId="0" xfId="0" applyFont="1" applyFill="1" applyAlignment="1">
      <alignment horizontal="left"/>
    </xf>
    <xf numFmtId="173" fontId="1" fillId="7" borderId="0" xfId="4" applyFont="1" applyFill="1" applyAlignment="1"/>
    <xf numFmtId="0" fontId="1" fillId="4" borderId="1" xfId="0" applyFont="1" applyFill="1" applyBorder="1" applyAlignment="1">
      <alignment horizontal="right" wrapText="1"/>
    </xf>
    <xf numFmtId="10" fontId="1" fillId="4" borderId="1" xfId="0" applyNumberFormat="1" applyFont="1" applyFill="1" applyBorder="1" applyAlignment="1">
      <alignment horizontal="right" wrapText="1"/>
    </xf>
    <xf numFmtId="0" fontId="1" fillId="3" borderId="1" xfId="0" applyFont="1" applyFill="1" applyBorder="1" applyAlignment="1">
      <alignment vertical="top" wrapText="1"/>
    </xf>
    <xf numFmtId="167" fontId="1" fillId="6" borderId="1" xfId="0" applyNumberFormat="1" applyFont="1" applyFill="1" applyBorder="1" applyAlignment="1">
      <alignment wrapText="1"/>
    </xf>
    <xf numFmtId="0" fontId="1" fillId="3" borderId="1" xfId="0" applyFont="1" applyFill="1" applyBorder="1" applyAlignment="1">
      <alignment horizontal="center"/>
    </xf>
    <xf numFmtId="0" fontId="1" fillId="3" borderId="4" xfId="0" applyFont="1" applyFill="1" applyBorder="1" applyAlignment="1">
      <alignment horizontal="center"/>
    </xf>
    <xf numFmtId="3" fontId="1" fillId="3" borderId="0" xfId="0" applyNumberFormat="1" applyFont="1" applyFill="1"/>
    <xf numFmtId="175" fontId="18" fillId="6" borderId="1" xfId="0" applyNumberFormat="1" applyFont="1" applyFill="1" applyBorder="1" applyAlignment="1">
      <alignment horizontal="right"/>
    </xf>
    <xf numFmtId="10" fontId="18" fillId="6" borderId="1" xfId="1" applyNumberFormat="1" applyFont="1" applyFill="1" applyBorder="1" applyAlignment="1"/>
    <xf numFmtId="167" fontId="18" fillId="5" borderId="3" xfId="0" applyNumberFormat="1" applyFont="1" applyFill="1" applyBorder="1" applyAlignment="1">
      <alignment wrapText="1"/>
    </xf>
    <xf numFmtId="10" fontId="18" fillId="5" borderId="1" xfId="1" applyNumberFormat="1" applyFont="1" applyFill="1" applyBorder="1" applyAlignment="1"/>
    <xf numFmtId="175" fontId="1" fillId="6" borderId="1" xfId="0" applyNumberFormat="1" applyFont="1" applyFill="1" applyBorder="1"/>
    <xf numFmtId="167" fontId="1" fillId="5" borderId="3" xfId="0" applyNumberFormat="1" applyFont="1" applyFill="1" applyBorder="1" applyAlignment="1">
      <alignment wrapText="1"/>
    </xf>
    <xf numFmtId="10" fontId="1" fillId="5" borderId="1" xfId="1" applyNumberFormat="1" applyFont="1" applyFill="1" applyBorder="1" applyAlignment="1"/>
    <xf numFmtId="175" fontId="18" fillId="6" borderId="1" xfId="0" applyNumberFormat="1" applyFont="1" applyFill="1" applyBorder="1"/>
    <xf numFmtId="175" fontId="1" fillId="3" borderId="0" xfId="0" applyNumberFormat="1" applyFont="1" applyFill="1"/>
    <xf numFmtId="10" fontId="1" fillId="3" borderId="0" xfId="0" applyNumberFormat="1" applyFont="1" applyFill="1"/>
    <xf numFmtId="0" fontId="1" fillId="3" borderId="1" xfId="0" applyFont="1" applyFill="1" applyBorder="1" applyAlignment="1">
      <alignment horizontal="center" wrapText="1"/>
    </xf>
    <xf numFmtId="0" fontId="1" fillId="3" borderId="11" xfId="0" applyFont="1" applyFill="1" applyBorder="1" applyAlignment="1">
      <alignment horizontal="center"/>
    </xf>
    <xf numFmtId="0" fontId="1" fillId="3" borderId="11" xfId="0" applyFont="1" applyFill="1" applyBorder="1" applyAlignment="1">
      <alignment horizontal="center" wrapText="1"/>
    </xf>
    <xf numFmtId="175" fontId="1" fillId="5" borderId="1" xfId="0" applyNumberFormat="1" applyFont="1" applyFill="1" applyBorder="1"/>
    <xf numFmtId="10" fontId="1" fillId="5" borderId="1" xfId="5" applyNumberFormat="1" applyFont="1" applyFill="1" applyBorder="1" applyAlignment="1"/>
    <xf numFmtId="177" fontId="1" fillId="5" borderId="1" xfId="0" applyNumberFormat="1" applyFont="1" applyFill="1" applyBorder="1"/>
    <xf numFmtId="10" fontId="1" fillId="3" borderId="0" xfId="1" applyNumberFormat="1" applyFont="1" applyFill="1" applyAlignment="1"/>
    <xf numFmtId="176" fontId="1" fillId="3" borderId="0" xfId="1" applyNumberFormat="1" applyFont="1" applyFill="1" applyAlignment="1"/>
    <xf numFmtId="177" fontId="1" fillId="6" borderId="1" xfId="0" applyNumberFormat="1" applyFont="1" applyFill="1" applyBorder="1"/>
    <xf numFmtId="0" fontId="1" fillId="3" borderId="14" xfId="0" applyFont="1" applyFill="1" applyBorder="1"/>
    <xf numFmtId="175" fontId="1" fillId="5" borderId="14" xfId="0" applyNumberFormat="1" applyFont="1" applyFill="1" applyBorder="1"/>
    <xf numFmtId="10" fontId="1" fillId="5" borderId="14" xfId="0" applyNumberFormat="1" applyFont="1" applyFill="1" applyBorder="1"/>
    <xf numFmtId="167" fontId="1" fillId="5" borderId="14" xfId="0" applyNumberFormat="1" applyFont="1" applyFill="1" applyBorder="1"/>
    <xf numFmtId="0" fontId="17" fillId="3" borderId="1" xfId="0" applyFont="1" applyFill="1" applyBorder="1"/>
    <xf numFmtId="4" fontId="1" fillId="3" borderId="0" xfId="0" applyNumberFormat="1" applyFont="1" applyFill="1"/>
    <xf numFmtId="175" fontId="1" fillId="3" borderId="14" xfId="0" applyNumberFormat="1" applyFont="1" applyFill="1" applyBorder="1"/>
    <xf numFmtId="10" fontId="1" fillId="3" borderId="14" xfId="1" applyNumberFormat="1" applyFont="1" applyFill="1" applyBorder="1" applyAlignment="1"/>
    <xf numFmtId="0" fontId="1" fillId="3" borderId="15" xfId="0" applyFont="1" applyFill="1" applyBorder="1"/>
    <xf numFmtId="167" fontId="1" fillId="3" borderId="14" xfId="0" applyNumberFormat="1" applyFont="1" applyFill="1" applyBorder="1"/>
    <xf numFmtId="176" fontId="1" fillId="3" borderId="14" xfId="1" applyNumberFormat="1" applyFont="1" applyFill="1" applyBorder="1" applyAlignment="1"/>
    <xf numFmtId="178" fontId="1" fillId="3" borderId="0" xfId="4" applyNumberFormat="1" applyFont="1" applyFill="1" applyAlignment="1"/>
    <xf numFmtId="175" fontId="1" fillId="0" borderId="14" xfId="0" applyNumberFormat="1" applyFont="1" applyBorder="1"/>
    <xf numFmtId="176" fontId="1" fillId="0" borderId="14" xfId="1" applyNumberFormat="1" applyFont="1" applyFill="1" applyBorder="1" applyAlignment="1"/>
    <xf numFmtId="167" fontId="1" fillId="0" borderId="14" xfId="0" applyNumberFormat="1" applyFont="1" applyBorder="1"/>
    <xf numFmtId="10" fontId="1" fillId="6" borderId="1" xfId="1" applyNumberFormat="1" applyFont="1" applyFill="1" applyBorder="1" applyAlignment="1">
      <alignment horizontal="right"/>
    </xf>
    <xf numFmtId="173" fontId="12" fillId="3" borderId="0" xfId="2" applyNumberFormat="1" applyFill="1" applyAlignment="1" applyProtection="1"/>
    <xf numFmtId="0" fontId="0" fillId="3" borderId="1" xfId="0" applyFill="1" applyBorder="1" applyAlignment="1">
      <alignment horizontal="center"/>
    </xf>
    <xf numFmtId="0" fontId="17" fillId="4" borderId="1" xfId="0" applyFont="1" applyFill="1" applyBorder="1" applyAlignment="1">
      <alignment horizontal="center"/>
    </xf>
    <xf numFmtId="0" fontId="0" fillId="4" borderId="1" xfId="0" applyFill="1" applyBorder="1" applyAlignment="1">
      <alignment horizontal="center"/>
    </xf>
    <xf numFmtId="3" fontId="1" fillId="4" borderId="1" xfId="0" applyNumberFormat="1" applyFont="1" applyFill="1" applyBorder="1" applyAlignment="1">
      <alignment horizontal="center"/>
    </xf>
    <xf numFmtId="179" fontId="0" fillId="4" borderId="1" xfId="0" applyNumberFormat="1" applyFill="1" applyBorder="1" applyAlignment="1">
      <alignment horizontal="center"/>
    </xf>
    <xf numFmtId="179" fontId="1" fillId="4" borderId="1" xfId="0" applyNumberFormat="1" applyFont="1" applyFill="1" applyBorder="1" applyAlignment="1">
      <alignment horizontal="center"/>
    </xf>
    <xf numFmtId="166" fontId="0" fillId="4" borderId="1" xfId="0" applyNumberFormat="1" applyFill="1" applyBorder="1" applyAlignment="1">
      <alignment horizontal="center"/>
    </xf>
    <xf numFmtId="170" fontId="0" fillId="4" borderId="1" xfId="0" applyNumberFormat="1" applyFill="1" applyBorder="1" applyAlignment="1">
      <alignment horizontal="center"/>
    </xf>
    <xf numFmtId="3" fontId="0" fillId="4" borderId="1" xfId="0" applyNumberFormat="1" applyFill="1" applyBorder="1" applyAlignment="1">
      <alignment horizontal="center"/>
    </xf>
    <xf numFmtId="15" fontId="0" fillId="4" borderId="1" xfId="0" applyNumberFormat="1" applyFill="1" applyBorder="1" applyAlignment="1">
      <alignment horizontal="center"/>
    </xf>
    <xf numFmtId="180" fontId="0" fillId="4" borderId="1" xfId="0" applyNumberFormat="1" applyFill="1" applyBorder="1" applyAlignment="1">
      <alignment horizontal="center"/>
    </xf>
    <xf numFmtId="180" fontId="1" fillId="4" borderId="1" xfId="0" quotePrefix="1" applyNumberFormat="1" applyFont="1" applyFill="1" applyBorder="1" applyAlignment="1">
      <alignment horizontal="center"/>
    </xf>
    <xf numFmtId="0" fontId="17" fillId="4" borderId="3" xfId="0" applyFont="1" applyFill="1" applyBorder="1" applyAlignment="1">
      <alignment horizontal="center"/>
    </xf>
    <xf numFmtId="15" fontId="1" fillId="4" borderId="3" xfId="0" applyNumberFormat="1" applyFont="1" applyFill="1" applyBorder="1" applyAlignment="1">
      <alignment horizontal="center"/>
    </xf>
    <xf numFmtId="0" fontId="1" fillId="4" borderId="3" xfId="0" applyFont="1" applyFill="1" applyBorder="1" applyAlignment="1">
      <alignment horizontal="center"/>
    </xf>
    <xf numFmtId="179" fontId="1" fillId="4" borderId="3" xfId="0" applyNumberFormat="1" applyFont="1" applyFill="1" applyBorder="1" applyAlignment="1">
      <alignment horizontal="center"/>
    </xf>
    <xf numFmtId="166" fontId="1" fillId="4" borderId="3" xfId="0" applyNumberFormat="1" applyFont="1" applyFill="1" applyBorder="1" applyAlignment="1">
      <alignment horizontal="center"/>
    </xf>
    <xf numFmtId="166" fontId="1" fillId="4" borderId="1" xfId="0" applyNumberFormat="1" applyFont="1" applyFill="1" applyBorder="1" applyAlignment="1">
      <alignment horizontal="center"/>
    </xf>
    <xf numFmtId="170" fontId="1" fillId="4" borderId="3" xfId="0" applyNumberFormat="1" applyFont="1" applyFill="1" applyBorder="1" applyAlignment="1">
      <alignment horizontal="center"/>
    </xf>
    <xf numFmtId="3" fontId="1" fillId="4" borderId="3" xfId="0" applyNumberFormat="1" applyFont="1" applyFill="1" applyBorder="1" applyAlignment="1">
      <alignment horizontal="center"/>
    </xf>
    <xf numFmtId="0" fontId="1" fillId="4" borderId="3" xfId="0" applyFont="1" applyFill="1" applyBorder="1" applyAlignment="1">
      <alignment horizontal="center" vertical="center" wrapText="1"/>
    </xf>
    <xf numFmtId="180" fontId="0" fillId="0" borderId="0" xfId="0" applyNumberFormat="1" applyAlignment="1">
      <alignment horizontal="center"/>
    </xf>
    <xf numFmtId="180" fontId="1" fillId="0" borderId="0" xfId="0" quotePrefix="1" applyNumberFormat="1" applyFont="1" applyAlignment="1">
      <alignment horizontal="center"/>
    </xf>
    <xf numFmtId="3" fontId="1" fillId="0" borderId="0" xfId="0" applyNumberFormat="1" applyFont="1" applyAlignment="1">
      <alignment horizontal="center"/>
    </xf>
    <xf numFmtId="181" fontId="1" fillId="0" borderId="0" xfId="0" applyNumberFormat="1" applyFont="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6" fontId="1" fillId="4" borderId="1" xfId="0" applyNumberFormat="1" applyFont="1" applyFill="1" applyBorder="1" applyAlignment="1">
      <alignment vertical="top"/>
    </xf>
    <xf numFmtId="166" fontId="1" fillId="4" borderId="1" xfId="0" applyNumberFormat="1" applyFont="1" applyFill="1" applyBorder="1" applyAlignment="1">
      <alignment vertical="top" wrapText="1"/>
    </xf>
    <xf numFmtId="166" fontId="1" fillId="4" borderId="1" xfId="0" applyNumberFormat="1" applyFont="1" applyFill="1" applyBorder="1" applyAlignment="1">
      <alignment horizontal="center" vertical="top"/>
    </xf>
    <xf numFmtId="166" fontId="1" fillId="4" borderId="4" xfId="0" applyNumberFormat="1" applyFont="1" applyFill="1" applyBorder="1" applyAlignment="1">
      <alignment horizontal="left" vertical="top"/>
    </xf>
    <xf numFmtId="0" fontId="1" fillId="4" borderId="2" xfId="0" applyFont="1" applyFill="1" applyBorder="1" applyAlignment="1">
      <alignment horizontal="left" vertical="top"/>
    </xf>
    <xf numFmtId="0" fontId="1" fillId="4" borderId="3" xfId="0" applyFont="1" applyFill="1" applyBorder="1" applyAlignment="1">
      <alignment horizontal="left" vertical="top"/>
    </xf>
    <xf numFmtId="2" fontId="1" fillId="4" borderId="1" xfId="0" applyNumberFormat="1" applyFont="1" applyFill="1" applyBorder="1" applyAlignment="1">
      <alignment vertical="top" wrapText="1"/>
    </xf>
    <xf numFmtId="166" fontId="1" fillId="5" borderId="1" xfId="0" applyNumberFormat="1" applyFont="1" applyFill="1" applyBorder="1" applyAlignment="1">
      <alignment vertical="top" wrapText="1"/>
    </xf>
    <xf numFmtId="166" fontId="1" fillId="5" borderId="1" xfId="0" applyNumberFormat="1" applyFont="1" applyFill="1" applyBorder="1" applyAlignment="1">
      <alignment horizontal="center" vertical="top"/>
    </xf>
    <xf numFmtId="2" fontId="1" fillId="5" borderId="1" xfId="0" applyNumberFormat="1" applyFont="1" applyFill="1" applyBorder="1" applyAlignment="1">
      <alignment vertical="top" wrapText="1"/>
    </xf>
    <xf numFmtId="0" fontId="1" fillId="5" borderId="1" xfId="0" applyFont="1" applyFill="1" applyBorder="1" applyAlignment="1">
      <alignment vertical="top" wrapText="1"/>
    </xf>
    <xf numFmtId="166" fontId="1" fillId="7" borderId="0" xfId="0" applyNumberFormat="1" applyFont="1" applyFill="1" applyAlignment="1">
      <alignment vertical="top"/>
    </xf>
    <xf numFmtId="166" fontId="1" fillId="7" borderId="0" xfId="0" applyNumberFormat="1" applyFont="1" applyFill="1" applyAlignment="1">
      <alignment horizontal="left" vertical="top"/>
    </xf>
    <xf numFmtId="166" fontId="1" fillId="7" borderId="0" xfId="0" applyNumberFormat="1" applyFont="1" applyFill="1" applyAlignment="1">
      <alignment vertical="top" wrapText="1"/>
    </xf>
    <xf numFmtId="166" fontId="1" fillId="7" borderId="0" xfId="0" applyNumberFormat="1" applyFont="1" applyFill="1" applyAlignment="1">
      <alignment horizontal="center" vertical="top"/>
    </xf>
    <xf numFmtId="0" fontId="17" fillId="3" borderId="16" xfId="6" applyFont="1" applyFill="1" applyBorder="1" applyAlignment="1">
      <alignment horizontal="left" vertical="top"/>
    </xf>
    <xf numFmtId="0" fontId="22" fillId="4" borderId="15" xfId="7" applyFont="1" applyFill="1" applyBorder="1"/>
    <xf numFmtId="0" fontId="23" fillId="4" borderId="17" xfId="7" applyFont="1" applyFill="1" applyBorder="1" applyAlignment="1">
      <alignment horizontal="left"/>
    </xf>
    <xf numFmtId="0" fontId="23" fillId="4" borderId="11" xfId="7" applyFont="1" applyFill="1" applyBorder="1" applyAlignment="1">
      <alignment horizontal="left"/>
    </xf>
    <xf numFmtId="0" fontId="7" fillId="4" borderId="8" xfId="7" applyFont="1" applyFill="1" applyBorder="1" applyAlignment="1">
      <alignment horizontal="left" vertical="top" wrapText="1"/>
    </xf>
    <xf numFmtId="0" fontId="7" fillId="4" borderId="9" xfId="7" applyFont="1" applyFill="1" applyBorder="1" applyAlignment="1">
      <alignment horizontal="left" vertical="top" wrapText="1"/>
    </xf>
    <xf numFmtId="0" fontId="7" fillId="4" borderId="10" xfId="7" applyFont="1" applyFill="1" applyBorder="1" applyAlignment="1">
      <alignment horizontal="left" vertical="top" wrapText="1"/>
    </xf>
    <xf numFmtId="0" fontId="7" fillId="4" borderId="5" xfId="0" applyFont="1" applyFill="1" applyBorder="1"/>
    <xf numFmtId="0" fontId="7" fillId="4" borderId="6" xfId="7" applyFont="1" applyFill="1" applyBorder="1"/>
    <xf numFmtId="0" fontId="24" fillId="4" borderId="6" xfId="7" applyFont="1" applyFill="1" applyBorder="1" applyAlignment="1">
      <alignment horizontal="left"/>
    </xf>
    <xf numFmtId="0" fontId="7" fillId="4" borderId="7" xfId="7" applyFont="1" applyFill="1" applyBorder="1"/>
    <xf numFmtId="0" fontId="7" fillId="4" borderId="17" xfId="7" applyFont="1" applyFill="1" applyBorder="1"/>
    <xf numFmtId="0" fontId="7" fillId="4" borderId="12" xfId="7" applyFont="1" applyFill="1" applyBorder="1" applyAlignment="1">
      <alignment horizontal="right"/>
    </xf>
    <xf numFmtId="0" fontId="7" fillId="4" borderId="0" xfId="7" applyFont="1" applyFill="1" applyAlignment="1">
      <alignment horizontal="left"/>
    </xf>
    <xf numFmtId="0" fontId="7" fillId="4" borderId="0" xfId="7" applyFont="1" applyFill="1"/>
    <xf numFmtId="0" fontId="7" fillId="4" borderId="13" xfId="7" applyFont="1" applyFill="1" applyBorder="1"/>
    <xf numFmtId="0" fontId="22" fillId="4" borderId="11" xfId="7" applyFont="1" applyFill="1" applyBorder="1"/>
    <xf numFmtId="0" fontId="7" fillId="4" borderId="8" xfId="7" applyFont="1" applyFill="1" applyBorder="1"/>
    <xf numFmtId="0" fontId="23" fillId="4" borderId="9" xfId="7" applyFont="1" applyFill="1" applyBorder="1" applyAlignment="1">
      <alignment horizontal="left"/>
    </xf>
    <xf numFmtId="0" fontId="7" fillId="4" borderId="9" xfId="7" applyFont="1" applyFill="1" applyBorder="1"/>
    <xf numFmtId="0" fontId="7" fillId="4" borderId="10" xfId="7" applyFont="1" applyFill="1" applyBorder="1"/>
    <xf numFmtId="0" fontId="22" fillId="4" borderId="17" xfId="7" applyFont="1" applyFill="1" applyBorder="1"/>
    <xf numFmtId="0" fontId="7" fillId="4" borderId="11" xfId="7" applyFont="1" applyFill="1" applyBorder="1"/>
    <xf numFmtId="0" fontId="7" fillId="3" borderId="0" xfId="7" applyFont="1" applyFill="1" applyAlignment="1">
      <alignment horizontal="left" vertical="top" wrapText="1"/>
    </xf>
    <xf numFmtId="0" fontId="0" fillId="7" borderId="0" xfId="0" applyFill="1"/>
    <xf numFmtId="0" fontId="10" fillId="7" borderId="0" xfId="0" applyFont="1" applyFill="1"/>
    <xf numFmtId="0" fontId="14" fillId="0" borderId="0" xfId="0" applyFont="1"/>
    <xf numFmtId="0" fontId="25" fillId="7" borderId="0" xfId="0" applyFont="1" applyFill="1" applyAlignment="1">
      <alignment vertical="top"/>
    </xf>
    <xf numFmtId="0" fontId="1" fillId="4" borderId="1" xfId="0" applyFont="1" applyFill="1" applyBorder="1" applyAlignment="1">
      <alignment wrapText="1"/>
    </xf>
    <xf numFmtId="0" fontId="0" fillId="4" borderId="1" xfId="0" applyFill="1" applyBorder="1"/>
    <xf numFmtId="166" fontId="12" fillId="4" borderId="1" xfId="2" applyNumberFormat="1" applyFill="1" applyBorder="1" applyAlignment="1" applyProtection="1">
      <alignment wrapText="1"/>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2" fillId="2" borderId="0" xfId="0" applyFont="1" applyFill="1" applyAlignment="1">
      <alignment horizontal="center"/>
    </xf>
    <xf numFmtId="0" fontId="4" fillId="2" borderId="0" xfId="0" applyFont="1" applyFill="1" applyAlignment="1">
      <alignment horizontal="center" vertical="top"/>
    </xf>
    <xf numFmtId="0" fontId="6" fillId="3" borderId="0" xfId="0" applyFont="1" applyFill="1" applyAlignment="1">
      <alignment horizontal="left" vertical="top" wrapText="1"/>
    </xf>
    <xf numFmtId="0" fontId="0" fillId="3" borderId="0" xfId="0" applyFill="1" applyAlignment="1">
      <alignment wrapText="1"/>
    </xf>
    <xf numFmtId="0" fontId="7" fillId="3" borderId="0" xfId="0" applyFont="1" applyFill="1" applyAlignment="1">
      <alignment horizontal="left" vertical="top" wrapText="1"/>
    </xf>
    <xf numFmtId="0" fontId="1" fillId="4" borderId="0" xfId="0" applyFont="1" applyFill="1" applyAlignment="1">
      <alignment horizontal="left" wrapText="1"/>
    </xf>
    <xf numFmtId="0" fontId="1" fillId="4" borderId="13" xfId="0" applyFont="1" applyFill="1" applyBorder="1" applyAlignment="1">
      <alignment horizontal="left" wrapText="1"/>
    </xf>
    <xf numFmtId="0" fontId="1" fillId="4" borderId="9" xfId="0" applyFont="1" applyFill="1" applyBorder="1" applyAlignment="1">
      <alignment horizontal="left" wrapText="1"/>
    </xf>
    <xf numFmtId="0" fontId="1" fillId="4" borderId="10" xfId="0" applyFont="1" applyFill="1" applyBorder="1" applyAlignment="1">
      <alignment horizontal="left" wrapText="1"/>
    </xf>
    <xf numFmtId="0" fontId="1" fillId="4" borderId="4" xfId="0" applyFont="1" applyFill="1" applyBorder="1"/>
    <xf numFmtId="0" fontId="1" fillId="4" borderId="2" xfId="0" applyFont="1" applyFill="1" applyBorder="1"/>
    <xf numFmtId="0" fontId="0" fillId="4" borderId="3" xfId="0" applyFill="1" applyBorder="1"/>
    <xf numFmtId="0" fontId="1" fillId="4" borderId="1" xfId="0" applyFont="1" applyFill="1" applyBorder="1" applyAlignment="1">
      <alignment horizontal="center"/>
    </xf>
    <xf numFmtId="0" fontId="1" fillId="3" borderId="6" xfId="0" applyFont="1" applyFill="1" applyBorder="1" applyAlignment="1">
      <alignment horizontal="left" vertical="top" wrapText="1"/>
    </xf>
    <xf numFmtId="0" fontId="1" fillId="3" borderId="0" xfId="0" applyFont="1" applyFill="1" applyAlignment="1">
      <alignment horizontal="left" vertical="top" wrapText="1"/>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5" xfId="0" applyFont="1" applyFill="1" applyBorder="1"/>
    <xf numFmtId="0" fontId="0" fillId="4" borderId="6" xfId="0" applyFill="1" applyBorder="1"/>
    <xf numFmtId="0" fontId="0" fillId="4" borderId="7" xfId="0" applyFill="1" applyBorder="1"/>
    <xf numFmtId="0" fontId="1" fillId="4" borderId="8" xfId="0" applyFont="1" applyFill="1" applyBorder="1"/>
    <xf numFmtId="0" fontId="1" fillId="4" borderId="9" xfId="0" applyFont="1" applyFill="1" applyBorder="1"/>
    <xf numFmtId="0" fontId="0" fillId="4" borderId="10" xfId="0" applyFill="1" applyBorder="1"/>
    <xf numFmtId="0" fontId="1" fillId="3" borderId="5" xfId="0" applyFont="1" applyFill="1" applyBorder="1"/>
    <xf numFmtId="0" fontId="0" fillId="3" borderId="6" xfId="0" applyFill="1" applyBorder="1"/>
    <xf numFmtId="0" fontId="0" fillId="3" borderId="7" xfId="0" applyFill="1" applyBorder="1"/>
    <xf numFmtId="0" fontId="1"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166" fontId="1" fillId="4" borderId="4" xfId="0" applyNumberFormat="1" applyFont="1" applyFill="1" applyBorder="1" applyAlignment="1">
      <alignment horizontal="left" vertical="top"/>
    </xf>
    <xf numFmtId="166" fontId="1" fillId="4" borderId="2" xfId="0" applyNumberFormat="1" applyFont="1" applyFill="1" applyBorder="1" applyAlignment="1">
      <alignment horizontal="left" vertical="top"/>
    </xf>
    <xf numFmtId="166" fontId="1" fillId="4" borderId="3" xfId="0" applyNumberFormat="1" applyFont="1" applyFill="1" applyBorder="1" applyAlignment="1">
      <alignment horizontal="left" vertical="top"/>
    </xf>
    <xf numFmtId="2" fontId="1" fillId="4" borderId="4" xfId="0" applyNumberFormat="1" applyFont="1" applyFill="1" applyBorder="1" applyAlignment="1">
      <alignment vertical="top" wrapText="1"/>
    </xf>
    <xf numFmtId="2" fontId="1" fillId="4" borderId="2" xfId="0" applyNumberFormat="1" applyFont="1" applyFill="1" applyBorder="1" applyAlignment="1">
      <alignment vertical="top" wrapText="1"/>
    </xf>
    <xf numFmtId="2" fontId="1" fillId="4" borderId="3" xfId="0" applyNumberFormat="1"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166" fontId="1" fillId="4" borderId="4" xfId="0" applyNumberFormat="1" applyFont="1" applyFill="1" applyBorder="1" applyAlignment="1">
      <alignment vertical="top" wrapText="1"/>
    </xf>
    <xf numFmtId="166" fontId="1" fillId="4" borderId="2" xfId="0" applyNumberFormat="1" applyFont="1" applyFill="1" applyBorder="1" applyAlignment="1">
      <alignment vertical="top" wrapText="1"/>
    </xf>
    <xf numFmtId="166" fontId="1" fillId="4" borderId="3" xfId="0" applyNumberFormat="1" applyFont="1" applyFill="1" applyBorder="1" applyAlignment="1">
      <alignment vertical="top" wrapText="1"/>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2" fontId="1" fillId="5" borderId="4" xfId="0" applyNumberFormat="1" applyFont="1" applyFill="1" applyBorder="1" applyAlignment="1">
      <alignment vertical="top" wrapText="1"/>
    </xf>
    <xf numFmtId="2" fontId="1" fillId="5" borderId="2" xfId="0" applyNumberFormat="1" applyFont="1" applyFill="1" applyBorder="1" applyAlignment="1">
      <alignment vertical="top" wrapText="1"/>
    </xf>
    <xf numFmtId="2" fontId="1" fillId="5" borderId="3" xfId="0" applyNumberFormat="1" applyFont="1" applyFill="1" applyBorder="1" applyAlignment="1">
      <alignment vertical="top" wrapText="1"/>
    </xf>
    <xf numFmtId="166" fontId="1" fillId="5" borderId="4" xfId="0" applyNumberFormat="1" applyFont="1" applyFill="1" applyBorder="1" applyAlignment="1">
      <alignment horizontal="left" vertical="top"/>
    </xf>
    <xf numFmtId="166" fontId="1" fillId="5" borderId="2" xfId="0" applyNumberFormat="1" applyFont="1" applyFill="1" applyBorder="1" applyAlignment="1">
      <alignment horizontal="left" vertical="top"/>
    </xf>
    <xf numFmtId="166" fontId="1" fillId="5" borderId="3" xfId="0" applyNumberFormat="1" applyFont="1" applyFill="1" applyBorder="1" applyAlignment="1">
      <alignment horizontal="left" vertical="top"/>
    </xf>
    <xf numFmtId="166" fontId="1" fillId="5" borderId="4" xfId="0" applyNumberFormat="1" applyFont="1" applyFill="1" applyBorder="1" applyAlignment="1">
      <alignment horizontal="left" vertical="top" wrapText="1"/>
    </xf>
    <xf numFmtId="166" fontId="1" fillId="5" borderId="2" xfId="0" applyNumberFormat="1" applyFont="1" applyFill="1" applyBorder="1" applyAlignment="1">
      <alignment horizontal="left" vertical="top" wrapText="1"/>
    </xf>
    <xf numFmtId="166" fontId="1" fillId="5" borderId="3" xfId="0" applyNumberFormat="1" applyFont="1" applyFill="1" applyBorder="1" applyAlignment="1">
      <alignment horizontal="left" vertical="top" wrapText="1"/>
    </xf>
    <xf numFmtId="166" fontId="1" fillId="4" borderId="4" xfId="0" applyNumberFormat="1" applyFont="1" applyFill="1" applyBorder="1" applyAlignment="1">
      <alignment horizontal="left" vertical="top" wrapText="1"/>
    </xf>
    <xf numFmtId="166" fontId="1" fillId="4" borderId="2" xfId="0" applyNumberFormat="1" applyFont="1" applyFill="1" applyBorder="1" applyAlignment="1">
      <alignment horizontal="left" vertical="top" wrapText="1"/>
    </xf>
    <xf numFmtId="2" fontId="1" fillId="4" borderId="1" xfId="0" applyNumberFormat="1" applyFont="1" applyFill="1" applyBorder="1" applyAlignment="1">
      <alignment vertical="top" wrapText="1"/>
    </xf>
    <xf numFmtId="0" fontId="17" fillId="3" borderId="4" xfId="6"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7" fillId="3" borderId="1" xfId="6" applyFont="1" applyFill="1" applyBorder="1" applyAlignment="1">
      <alignment horizontal="left" vertical="top"/>
    </xf>
    <xf numFmtId="0" fontId="1" fillId="3" borderId="1" xfId="0" applyFont="1" applyFill="1" applyBorder="1"/>
    <xf numFmtId="0" fontId="7" fillId="4" borderId="5" xfId="7" applyFont="1" applyFill="1" applyBorder="1" applyAlignment="1">
      <alignment horizontal="left" vertical="top" wrapText="1"/>
    </xf>
    <xf numFmtId="0" fontId="7" fillId="4" borderId="6" xfId="7" applyFont="1" applyFill="1" applyBorder="1" applyAlignment="1">
      <alignment horizontal="left" vertical="top" wrapText="1"/>
    </xf>
    <xf numFmtId="0" fontId="7" fillId="4" borderId="7" xfId="7" applyFont="1" applyFill="1" applyBorder="1" applyAlignment="1">
      <alignment horizontal="left" vertical="top" wrapText="1"/>
    </xf>
    <xf numFmtId="0" fontId="7" fillId="4" borderId="12" xfId="7" applyFont="1" applyFill="1" applyBorder="1" applyAlignment="1">
      <alignment horizontal="left" vertical="top" wrapText="1"/>
    </xf>
    <xf numFmtId="0" fontId="7" fillId="4" borderId="0" xfId="7" applyFont="1" applyFill="1" applyAlignment="1">
      <alignment horizontal="left" vertical="top" wrapText="1"/>
    </xf>
    <xf numFmtId="0" fontId="7" fillId="4" borderId="13" xfId="7" applyFont="1" applyFill="1" applyBorder="1" applyAlignment="1">
      <alignment horizontal="left" vertical="top" wrapText="1"/>
    </xf>
    <xf numFmtId="0" fontId="7" fillId="4" borderId="12" xfId="7" applyFont="1" applyFill="1" applyBorder="1" applyAlignment="1">
      <alignment horizontal="left" wrapText="1"/>
    </xf>
    <xf numFmtId="0" fontId="7" fillId="4" borderId="0" xfId="7" applyFont="1" applyFill="1" applyAlignment="1">
      <alignment horizontal="left" wrapText="1"/>
    </xf>
    <xf numFmtId="0" fontId="7" fillId="4" borderId="13" xfId="7" applyFont="1" applyFill="1" applyBorder="1" applyAlignment="1">
      <alignment horizontal="left" wrapText="1"/>
    </xf>
    <xf numFmtId="0" fontId="7" fillId="4" borderId="5" xfId="7" applyFont="1" applyFill="1" applyBorder="1" applyAlignment="1">
      <alignment horizontal="left" vertical="top"/>
    </xf>
    <xf numFmtId="0" fontId="7" fillId="4" borderId="6" xfId="7" applyFont="1" applyFill="1" applyBorder="1" applyAlignment="1">
      <alignment horizontal="left" vertical="top"/>
    </xf>
    <xf numFmtId="0" fontId="7" fillId="4" borderId="7" xfId="7" applyFont="1" applyFill="1" applyBorder="1" applyAlignment="1">
      <alignment horizontal="left" vertical="top"/>
    </xf>
    <xf numFmtId="0" fontId="7" fillId="4" borderId="8" xfId="7" applyFont="1" applyFill="1" applyBorder="1" applyAlignment="1">
      <alignment horizontal="left" vertical="top"/>
    </xf>
    <xf numFmtId="0" fontId="7" fillId="4" borderId="9" xfId="7" applyFont="1" applyFill="1" applyBorder="1" applyAlignment="1">
      <alignment horizontal="left" vertical="top"/>
    </xf>
    <xf numFmtId="0" fontId="7" fillId="4" borderId="10" xfId="7" applyFont="1" applyFill="1" applyBorder="1" applyAlignment="1">
      <alignment horizontal="left" vertical="top"/>
    </xf>
    <xf numFmtId="166" fontId="1" fillId="4" borderId="1" xfId="0" applyNumberFormat="1" applyFont="1" applyFill="1" applyBorder="1" applyAlignment="1">
      <alignment vertical="top" wrapText="1"/>
    </xf>
  </cellXfs>
  <cellStyles count="8">
    <cellStyle name="Comma 2 2" xfId="4" xr:uid="{E67F00C9-F729-473D-B173-78A7ADA28352}"/>
    <cellStyle name="Currency 2 2" xfId="3" xr:uid="{9F6F6398-D413-437E-92D1-C70EE869C106}"/>
    <cellStyle name="Hyperlink" xfId="2" builtinId="8"/>
    <cellStyle name="Normal" xfId="0" builtinId="0"/>
    <cellStyle name="Normal 2" xfId="7" xr:uid="{E867C649-FDCC-46EC-80DB-8EA997863274}"/>
    <cellStyle name="Normal_CB Investor Report v1_00" xfId="6" xr:uid="{E5223460-E093-49EB-A132-F0692E0C4AC5}"/>
    <cellStyle name="Percent" xfId="1" builtinId="5"/>
    <cellStyle name="Percent 10 2" xfId="5" xr:uid="{F896AA95-541E-46E5-A58A-1E85DE2328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0</xdr:row>
      <xdr:rowOff>0</xdr:rowOff>
    </xdr:from>
    <xdr:to>
      <xdr:col>11</xdr:col>
      <xdr:colOff>1162050</xdr:colOff>
      <xdr:row>3</xdr:row>
      <xdr:rowOff>0</xdr:rowOff>
    </xdr:to>
    <xdr:pic>
      <xdr:nvPicPr>
        <xdr:cNvPr id="2" name="Picture 86">
          <a:extLst>
            <a:ext uri="{FF2B5EF4-FFF2-40B4-BE49-F238E27FC236}">
              <a16:creationId xmlns:a16="http://schemas.microsoft.com/office/drawing/2014/main" id="{29D0A445-2C35-4D0E-A2FC-5327E7B2B363}"/>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755350" y="0"/>
          <a:ext cx="1152525" cy="971550"/>
        </a:xfrm>
        <a:prstGeom prst="rect">
          <a:avLst/>
        </a:prstGeom>
        <a:noFill/>
        <a:ln w="9525">
          <a:noFill/>
          <a:miter lim="800000"/>
          <a:headEnd/>
          <a:tailEnd/>
        </a:ln>
      </xdr:spPr>
    </xdr:pic>
    <xdr:clientData/>
  </xdr:twoCellAnchor>
  <xdr:twoCellAnchor editAs="oneCell">
    <xdr:from>
      <xdr:col>10</xdr:col>
      <xdr:colOff>1400175</xdr:colOff>
      <xdr:row>65</xdr:row>
      <xdr:rowOff>0</xdr:rowOff>
    </xdr:from>
    <xdr:to>
      <xdr:col>11</xdr:col>
      <xdr:colOff>646824</xdr:colOff>
      <xdr:row>68</xdr:row>
      <xdr:rowOff>9524</xdr:rowOff>
    </xdr:to>
    <xdr:pic>
      <xdr:nvPicPr>
        <xdr:cNvPr id="3" name="Picture 86">
          <a:extLst>
            <a:ext uri="{FF2B5EF4-FFF2-40B4-BE49-F238E27FC236}">
              <a16:creationId xmlns:a16="http://schemas.microsoft.com/office/drawing/2014/main" id="{B2FEB69C-F8DF-42E1-B3DF-5E2F827551F0}"/>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11458575"/>
          <a:ext cx="1132599" cy="977899"/>
        </a:xfrm>
        <a:prstGeom prst="rect">
          <a:avLst/>
        </a:prstGeom>
        <a:noFill/>
        <a:ln w="9525">
          <a:noFill/>
          <a:miter lim="800000"/>
          <a:headEnd/>
          <a:tailEnd/>
        </a:ln>
      </xdr:spPr>
    </xdr:pic>
    <xdr:clientData/>
  </xdr:twoCellAnchor>
  <xdr:twoCellAnchor editAs="oneCell">
    <xdr:from>
      <xdr:col>10</xdr:col>
      <xdr:colOff>1400175</xdr:colOff>
      <xdr:row>146</xdr:row>
      <xdr:rowOff>0</xdr:rowOff>
    </xdr:from>
    <xdr:to>
      <xdr:col>11</xdr:col>
      <xdr:colOff>646824</xdr:colOff>
      <xdr:row>149</xdr:row>
      <xdr:rowOff>0</xdr:rowOff>
    </xdr:to>
    <xdr:pic>
      <xdr:nvPicPr>
        <xdr:cNvPr id="4" name="Picture 86">
          <a:extLst>
            <a:ext uri="{FF2B5EF4-FFF2-40B4-BE49-F238E27FC236}">
              <a16:creationId xmlns:a16="http://schemas.microsoft.com/office/drawing/2014/main" id="{8654C284-9ACE-42BB-9A76-5F0AC4BED364}"/>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25736550"/>
          <a:ext cx="1132599" cy="971550"/>
        </a:xfrm>
        <a:prstGeom prst="rect">
          <a:avLst/>
        </a:prstGeom>
        <a:noFill/>
        <a:ln w="9525">
          <a:noFill/>
          <a:miter lim="800000"/>
          <a:headEnd/>
          <a:tailEnd/>
        </a:ln>
      </xdr:spPr>
    </xdr:pic>
    <xdr:clientData/>
  </xdr:twoCellAnchor>
  <xdr:twoCellAnchor editAs="oneCell">
    <xdr:from>
      <xdr:col>10</xdr:col>
      <xdr:colOff>1400175</xdr:colOff>
      <xdr:row>214</xdr:row>
      <xdr:rowOff>0</xdr:rowOff>
    </xdr:from>
    <xdr:to>
      <xdr:col>11</xdr:col>
      <xdr:colOff>646824</xdr:colOff>
      <xdr:row>217</xdr:row>
      <xdr:rowOff>6352</xdr:rowOff>
    </xdr:to>
    <xdr:pic>
      <xdr:nvPicPr>
        <xdr:cNvPr id="5" name="Picture 86">
          <a:extLst>
            <a:ext uri="{FF2B5EF4-FFF2-40B4-BE49-F238E27FC236}">
              <a16:creationId xmlns:a16="http://schemas.microsoft.com/office/drawing/2014/main" id="{731A5FFF-D6BC-4F6A-BABB-D132D0B85473}"/>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38052375"/>
          <a:ext cx="1132599" cy="981077"/>
        </a:xfrm>
        <a:prstGeom prst="rect">
          <a:avLst/>
        </a:prstGeom>
        <a:noFill/>
        <a:ln w="9525">
          <a:noFill/>
          <a:miter lim="800000"/>
          <a:headEnd/>
          <a:tailEnd/>
        </a:ln>
      </xdr:spPr>
    </xdr:pic>
    <xdr:clientData/>
  </xdr:twoCellAnchor>
  <xdr:twoCellAnchor editAs="oneCell">
    <xdr:from>
      <xdr:col>10</xdr:col>
      <xdr:colOff>1400175</xdr:colOff>
      <xdr:row>291</xdr:row>
      <xdr:rowOff>0</xdr:rowOff>
    </xdr:from>
    <xdr:to>
      <xdr:col>11</xdr:col>
      <xdr:colOff>646824</xdr:colOff>
      <xdr:row>294</xdr:row>
      <xdr:rowOff>2</xdr:rowOff>
    </xdr:to>
    <xdr:pic>
      <xdr:nvPicPr>
        <xdr:cNvPr id="6" name="Picture 86">
          <a:extLst>
            <a:ext uri="{FF2B5EF4-FFF2-40B4-BE49-F238E27FC236}">
              <a16:creationId xmlns:a16="http://schemas.microsoft.com/office/drawing/2014/main" id="{5B8BF7F0-B413-49DD-A744-ACE124B80E4B}"/>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51006375"/>
          <a:ext cx="1132599" cy="971552"/>
        </a:xfrm>
        <a:prstGeom prst="rect">
          <a:avLst/>
        </a:prstGeom>
        <a:noFill/>
        <a:ln w="9525">
          <a:noFill/>
          <a:miter lim="800000"/>
          <a:headEnd/>
          <a:tailEnd/>
        </a:ln>
      </xdr:spPr>
    </xdr:pic>
    <xdr:clientData/>
  </xdr:twoCellAnchor>
  <xdr:twoCellAnchor editAs="oneCell">
    <xdr:from>
      <xdr:col>10</xdr:col>
      <xdr:colOff>1400175</xdr:colOff>
      <xdr:row>352</xdr:row>
      <xdr:rowOff>0</xdr:rowOff>
    </xdr:from>
    <xdr:to>
      <xdr:col>11</xdr:col>
      <xdr:colOff>646824</xdr:colOff>
      <xdr:row>355</xdr:row>
      <xdr:rowOff>5</xdr:rowOff>
    </xdr:to>
    <xdr:pic>
      <xdr:nvPicPr>
        <xdr:cNvPr id="7" name="Picture 86">
          <a:extLst>
            <a:ext uri="{FF2B5EF4-FFF2-40B4-BE49-F238E27FC236}">
              <a16:creationId xmlns:a16="http://schemas.microsoft.com/office/drawing/2014/main" id="{207D973D-9E39-4911-AD43-B2FBA1154C7F}"/>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61388625"/>
          <a:ext cx="1132599" cy="971555"/>
        </a:xfrm>
        <a:prstGeom prst="rect">
          <a:avLst/>
        </a:prstGeom>
        <a:noFill/>
        <a:ln w="9525">
          <a:noFill/>
          <a:miter lim="800000"/>
          <a:headEnd/>
          <a:tailEnd/>
        </a:ln>
      </xdr:spPr>
    </xdr:pic>
    <xdr:clientData/>
  </xdr:twoCellAnchor>
  <xdr:twoCellAnchor editAs="oneCell">
    <xdr:from>
      <xdr:col>10</xdr:col>
      <xdr:colOff>1400175</xdr:colOff>
      <xdr:row>433</xdr:row>
      <xdr:rowOff>0</xdr:rowOff>
    </xdr:from>
    <xdr:to>
      <xdr:col>11</xdr:col>
      <xdr:colOff>646824</xdr:colOff>
      <xdr:row>436</xdr:row>
      <xdr:rowOff>969</xdr:rowOff>
    </xdr:to>
    <xdr:pic>
      <xdr:nvPicPr>
        <xdr:cNvPr id="8" name="Picture 86">
          <a:extLst>
            <a:ext uri="{FF2B5EF4-FFF2-40B4-BE49-F238E27FC236}">
              <a16:creationId xmlns:a16="http://schemas.microsoft.com/office/drawing/2014/main" id="{BEA75E7C-E56A-4A86-B822-33121BA64589}"/>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75047475"/>
          <a:ext cx="1132599" cy="972519"/>
        </a:xfrm>
        <a:prstGeom prst="rect">
          <a:avLst/>
        </a:prstGeom>
        <a:noFill/>
        <a:ln w="9525">
          <a:noFill/>
          <a:miter lim="800000"/>
          <a:headEnd/>
          <a:tailEnd/>
        </a:ln>
      </xdr:spPr>
    </xdr:pic>
    <xdr:clientData/>
  </xdr:twoCellAnchor>
  <xdr:twoCellAnchor editAs="oneCell">
    <xdr:from>
      <xdr:col>10</xdr:col>
      <xdr:colOff>1400175</xdr:colOff>
      <xdr:row>490</xdr:row>
      <xdr:rowOff>0</xdr:rowOff>
    </xdr:from>
    <xdr:to>
      <xdr:col>11</xdr:col>
      <xdr:colOff>646824</xdr:colOff>
      <xdr:row>493</xdr:row>
      <xdr:rowOff>967</xdr:rowOff>
    </xdr:to>
    <xdr:pic>
      <xdr:nvPicPr>
        <xdr:cNvPr id="9" name="Picture 86">
          <a:extLst>
            <a:ext uri="{FF2B5EF4-FFF2-40B4-BE49-F238E27FC236}">
              <a16:creationId xmlns:a16="http://schemas.microsoft.com/office/drawing/2014/main" id="{756192C7-2DBE-4BE2-AFA0-2FF071C1AB89}"/>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84762975"/>
          <a:ext cx="1132599" cy="972517"/>
        </a:xfrm>
        <a:prstGeom prst="rect">
          <a:avLst/>
        </a:prstGeom>
        <a:noFill/>
        <a:ln w="9525">
          <a:noFill/>
          <a:miter lim="800000"/>
          <a:headEnd/>
          <a:tailEnd/>
        </a:ln>
      </xdr:spPr>
    </xdr:pic>
    <xdr:clientData/>
  </xdr:twoCellAnchor>
  <xdr:twoCellAnchor editAs="oneCell">
    <xdr:from>
      <xdr:col>10</xdr:col>
      <xdr:colOff>1400175</xdr:colOff>
      <xdr:row>525</xdr:row>
      <xdr:rowOff>0</xdr:rowOff>
    </xdr:from>
    <xdr:to>
      <xdr:col>11</xdr:col>
      <xdr:colOff>646824</xdr:colOff>
      <xdr:row>527</xdr:row>
      <xdr:rowOff>311151</xdr:rowOff>
    </xdr:to>
    <xdr:pic>
      <xdr:nvPicPr>
        <xdr:cNvPr id="10" name="Picture 86">
          <a:extLst>
            <a:ext uri="{FF2B5EF4-FFF2-40B4-BE49-F238E27FC236}">
              <a16:creationId xmlns:a16="http://schemas.microsoft.com/office/drawing/2014/main" id="{24E0CD4A-7E73-4F5C-B943-D8C3F4F671BA}"/>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109166025"/>
          <a:ext cx="1132599" cy="962026"/>
        </a:xfrm>
        <a:prstGeom prst="rect">
          <a:avLst/>
        </a:prstGeom>
        <a:noFill/>
        <a:ln w="9525">
          <a:noFill/>
          <a:miter lim="800000"/>
          <a:headEnd/>
          <a:tailEnd/>
        </a:ln>
      </xdr:spPr>
    </xdr:pic>
    <xdr:clientData/>
  </xdr:twoCellAnchor>
  <xdr:twoCellAnchor editAs="oneCell">
    <xdr:from>
      <xdr:col>10</xdr:col>
      <xdr:colOff>1400175</xdr:colOff>
      <xdr:row>505</xdr:row>
      <xdr:rowOff>48434</xdr:rowOff>
    </xdr:from>
    <xdr:to>
      <xdr:col>11</xdr:col>
      <xdr:colOff>646824</xdr:colOff>
      <xdr:row>508</xdr:row>
      <xdr:rowOff>39879</xdr:rowOff>
    </xdr:to>
    <xdr:pic>
      <xdr:nvPicPr>
        <xdr:cNvPr id="11" name="Picture 86">
          <a:extLst>
            <a:ext uri="{FF2B5EF4-FFF2-40B4-BE49-F238E27FC236}">
              <a16:creationId xmlns:a16="http://schemas.microsoft.com/office/drawing/2014/main" id="{5C7D88C1-8F7A-4B31-9B70-88EE4C6A965E}"/>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94307834"/>
          <a:ext cx="1132599" cy="962995"/>
        </a:xfrm>
        <a:prstGeom prst="rect">
          <a:avLst/>
        </a:prstGeom>
        <a:noFill/>
        <a:ln w="9525">
          <a:noFill/>
          <a:miter lim="800000"/>
          <a:headEnd/>
          <a:tailEnd/>
        </a:ln>
      </xdr:spPr>
    </xdr:pic>
    <xdr:clientData/>
  </xdr:twoCellAnchor>
  <xdr:twoCellAnchor editAs="oneCell">
    <xdr:from>
      <xdr:col>10</xdr:col>
      <xdr:colOff>1400175</xdr:colOff>
      <xdr:row>490</xdr:row>
      <xdr:rowOff>0</xdr:rowOff>
    </xdr:from>
    <xdr:to>
      <xdr:col>11</xdr:col>
      <xdr:colOff>646824</xdr:colOff>
      <xdr:row>493</xdr:row>
      <xdr:rowOff>971</xdr:rowOff>
    </xdr:to>
    <xdr:pic>
      <xdr:nvPicPr>
        <xdr:cNvPr id="12" name="Picture 86">
          <a:extLst>
            <a:ext uri="{FF2B5EF4-FFF2-40B4-BE49-F238E27FC236}">
              <a16:creationId xmlns:a16="http://schemas.microsoft.com/office/drawing/2014/main" id="{C1FFECFD-BC09-460E-A7EA-232D3A4F3F70}"/>
            </a:ext>
          </a:extLst>
        </xdr:cNvPr>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260050" y="84762975"/>
          <a:ext cx="1132599" cy="972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ca.org.uk/firms/mortgages-coronavirus-guidance-firms" TargetMode="External"/><Relationship Id="rId2" Type="http://schemas.openxmlformats.org/officeDocument/2006/relationships/hyperlink" Target="http://www.londonstockexchange.com/exchange/news/market-news/market-news-detail/84LC/12793766.html" TargetMode="External"/><Relationship Id="rId1" Type="http://schemas.openxmlformats.org/officeDocument/2006/relationships/hyperlink" Target="http://www.santander.co.uk/uk/about-santander-uk/investor-relations/santander-uk-group-holdings-pl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B0184-2EC2-48CC-955C-3422DB45EBBB}">
  <sheetPr>
    <tabColor rgb="FFFF0000"/>
    <pageSetUpPr fitToPage="1"/>
  </sheetPr>
  <dimension ref="A1:L592"/>
  <sheetViews>
    <sheetView tabSelected="1" zoomScaleNormal="100" workbookViewId="0">
      <selection sqref="A1:K2"/>
    </sheetView>
  </sheetViews>
  <sheetFormatPr defaultColWidth="9.1796875" defaultRowHeight="12.5" x14ac:dyDescent="0.25"/>
  <cols>
    <col min="1" max="1" width="59.81640625" customWidth="1"/>
    <col min="2" max="2" width="28.26953125" customWidth="1"/>
    <col min="3" max="3" width="32.81640625" customWidth="1"/>
    <col min="4" max="4" width="30.1796875" customWidth="1"/>
    <col min="5" max="5" width="32.54296875" customWidth="1"/>
    <col min="6" max="9" width="28.26953125" customWidth="1"/>
    <col min="10" max="10" width="31" customWidth="1"/>
    <col min="11" max="11" width="28.26953125" customWidth="1"/>
    <col min="12" max="12" width="30" bestFit="1" customWidth="1"/>
  </cols>
  <sheetData>
    <row r="1" spans="1:12" ht="25.5" customHeight="1" x14ac:dyDescent="0.25">
      <c r="A1" s="228" t="s">
        <v>0</v>
      </c>
      <c r="B1" s="228"/>
      <c r="C1" s="228"/>
      <c r="D1" s="228"/>
      <c r="E1" s="228"/>
      <c r="F1" s="228"/>
      <c r="G1" s="228"/>
      <c r="H1" s="228"/>
      <c r="I1" s="228"/>
      <c r="J1" s="228"/>
      <c r="K1" s="228"/>
      <c r="L1" s="1"/>
    </row>
    <row r="2" spans="1:12" ht="25.5" customHeight="1" x14ac:dyDescent="0.25">
      <c r="A2" s="228"/>
      <c r="B2" s="228"/>
      <c r="C2" s="228"/>
      <c r="D2" s="228"/>
      <c r="E2" s="228"/>
      <c r="F2" s="228"/>
      <c r="G2" s="228"/>
      <c r="H2" s="228"/>
      <c r="I2" s="228"/>
      <c r="J2" s="228"/>
      <c r="K2" s="228"/>
      <c r="L2" s="1"/>
    </row>
    <row r="3" spans="1:12" ht="25.5" customHeight="1" x14ac:dyDescent="0.25">
      <c r="A3" s="229"/>
      <c r="B3" s="229"/>
      <c r="C3" s="229"/>
      <c r="D3" s="229"/>
      <c r="E3" s="229"/>
      <c r="F3" s="229"/>
      <c r="G3" s="229"/>
      <c r="H3" s="229"/>
      <c r="I3" s="229"/>
      <c r="J3" s="229"/>
      <c r="K3" s="229"/>
      <c r="L3" s="2"/>
    </row>
    <row r="4" spans="1:12" ht="12.75" customHeight="1" x14ac:dyDescent="0.25">
      <c r="A4" s="3"/>
      <c r="B4" s="3"/>
      <c r="C4" s="3"/>
      <c r="D4" s="3"/>
      <c r="E4" s="3"/>
      <c r="F4" s="3"/>
      <c r="G4" s="3"/>
      <c r="H4" s="3"/>
      <c r="I4" s="3"/>
      <c r="J4" s="3"/>
      <c r="K4" s="3"/>
      <c r="L4" s="3"/>
    </row>
    <row r="5" spans="1:12" ht="25.5" customHeight="1" x14ac:dyDescent="0.25">
      <c r="A5" s="230" t="s">
        <v>1</v>
      </c>
      <c r="B5" s="231"/>
      <c r="C5" s="231"/>
      <c r="D5" s="231"/>
      <c r="E5" s="231"/>
      <c r="F5" s="231"/>
      <c r="G5" s="231"/>
      <c r="H5" s="231"/>
      <c r="I5" s="231"/>
      <c r="J5" s="231"/>
      <c r="K5" s="231"/>
      <c r="L5" s="231"/>
    </row>
    <row r="6" spans="1:12" ht="25.5" customHeight="1" x14ac:dyDescent="0.25">
      <c r="A6" s="232" t="s">
        <v>2</v>
      </c>
      <c r="B6" s="232"/>
      <c r="C6" s="232"/>
      <c r="D6" s="232"/>
      <c r="E6" s="232"/>
      <c r="F6" s="232"/>
      <c r="G6" s="232"/>
      <c r="H6" s="232"/>
      <c r="I6" s="232"/>
      <c r="J6" s="232"/>
      <c r="K6" s="232"/>
      <c r="L6" s="232"/>
    </row>
    <row r="7" spans="1:12" s="6" customFormat="1" ht="19.5" customHeight="1" x14ac:dyDescent="0.25">
      <c r="A7" s="4"/>
      <c r="B7" s="5"/>
      <c r="C7" s="5"/>
      <c r="D7" s="5"/>
      <c r="E7" s="3"/>
      <c r="F7" s="3"/>
      <c r="G7" s="3"/>
      <c r="H7" s="5"/>
      <c r="I7" s="5"/>
      <c r="J7" s="5"/>
      <c r="K7" s="5"/>
      <c r="L7" s="5"/>
    </row>
    <row r="8" spans="1:12" s="9" customFormat="1" ht="13" x14ac:dyDescent="0.3">
      <c r="A8" s="7" t="s">
        <v>3</v>
      </c>
      <c r="B8" s="8"/>
      <c r="C8" s="8"/>
      <c r="D8" s="8"/>
      <c r="E8" s="8"/>
      <c r="F8" s="8"/>
      <c r="G8" s="8"/>
      <c r="H8" s="8"/>
      <c r="I8" s="8"/>
      <c r="J8" s="8"/>
      <c r="K8" s="8"/>
      <c r="L8" s="8"/>
    </row>
    <row r="9" spans="1:12" s="9" customFormat="1" ht="14.5" x14ac:dyDescent="0.25">
      <c r="A9" s="10" t="s">
        <v>4</v>
      </c>
      <c r="B9" s="221" t="s">
        <v>5</v>
      </c>
      <c r="C9" s="222"/>
      <c r="D9" s="222"/>
      <c r="E9" s="222"/>
      <c r="F9" s="222"/>
      <c r="G9" s="8"/>
      <c r="H9" s="8"/>
      <c r="I9" s="8"/>
      <c r="J9" s="8"/>
      <c r="K9" s="8"/>
      <c r="L9" s="8"/>
    </row>
    <row r="10" spans="1:12" s="9" customFormat="1" x14ac:dyDescent="0.25">
      <c r="A10" s="10" t="s">
        <v>6</v>
      </c>
      <c r="B10" s="221" t="s">
        <v>7</v>
      </c>
      <c r="C10" s="222"/>
      <c r="D10" s="222"/>
      <c r="E10" s="222"/>
      <c r="F10" s="222"/>
      <c r="G10" s="8"/>
      <c r="H10" s="8"/>
      <c r="I10" s="8"/>
      <c r="J10" s="8"/>
      <c r="K10" s="8"/>
      <c r="L10" s="8"/>
    </row>
    <row r="11" spans="1:12" s="9" customFormat="1" x14ac:dyDescent="0.25">
      <c r="A11" s="10" t="s">
        <v>8</v>
      </c>
      <c r="B11" s="221" t="s">
        <v>9</v>
      </c>
      <c r="C11" s="222"/>
      <c r="D11" s="222"/>
      <c r="E11" s="222"/>
      <c r="F11" s="222"/>
      <c r="G11" s="8"/>
      <c r="H11" s="8"/>
      <c r="I11" s="8"/>
      <c r="J11" s="8"/>
      <c r="K11" s="8"/>
      <c r="L11" s="8"/>
    </row>
    <row r="12" spans="1:12" s="9" customFormat="1" x14ac:dyDescent="0.25">
      <c r="A12" s="10" t="s">
        <v>10</v>
      </c>
      <c r="B12" s="11">
        <v>44405</v>
      </c>
      <c r="C12" s="12"/>
      <c r="D12" s="12"/>
      <c r="E12" s="13"/>
      <c r="F12" s="14"/>
      <c r="G12" s="8"/>
      <c r="H12" s="8"/>
      <c r="I12" s="8"/>
      <c r="J12" s="8"/>
      <c r="K12" s="8"/>
      <c r="L12" s="8"/>
    </row>
    <row r="13" spans="1:12" s="9" customFormat="1" ht="12.75" customHeight="1" x14ac:dyDescent="0.25">
      <c r="A13" s="10" t="s">
        <v>11</v>
      </c>
      <c r="B13" s="15" t="s">
        <v>683</v>
      </c>
      <c r="C13" s="16"/>
      <c r="D13" s="16"/>
      <c r="E13" s="17"/>
      <c r="F13" s="18"/>
      <c r="G13" s="8"/>
      <c r="H13" s="8"/>
      <c r="I13" s="8"/>
      <c r="J13" s="8"/>
      <c r="K13" s="8"/>
      <c r="L13" s="8"/>
    </row>
    <row r="14" spans="1:12" s="9" customFormat="1" ht="12.75" customHeight="1" x14ac:dyDescent="0.25">
      <c r="A14" s="19" t="s">
        <v>12</v>
      </c>
      <c r="B14" s="15" t="s">
        <v>684</v>
      </c>
      <c r="C14" s="16"/>
      <c r="D14" s="16"/>
      <c r="E14" s="17"/>
      <c r="F14" s="18"/>
      <c r="G14" s="8"/>
      <c r="H14" s="8"/>
      <c r="I14" s="8"/>
      <c r="J14" s="8"/>
      <c r="K14" s="8"/>
      <c r="L14" s="8"/>
    </row>
    <row r="15" spans="1:12" s="9" customFormat="1" x14ac:dyDescent="0.25">
      <c r="A15" s="10" t="s">
        <v>13</v>
      </c>
      <c r="B15" s="223" t="s">
        <v>14</v>
      </c>
      <c r="C15" s="222"/>
      <c r="D15" s="222"/>
      <c r="E15" s="222"/>
      <c r="F15" s="222"/>
      <c r="G15" s="8"/>
      <c r="H15" s="8"/>
      <c r="I15" s="8"/>
      <c r="J15" s="8"/>
      <c r="K15" s="8"/>
      <c r="L15" s="8"/>
    </row>
    <row r="16" spans="1:12" s="9" customFormat="1" x14ac:dyDescent="0.25">
      <c r="A16" s="20"/>
      <c r="B16" s="20"/>
      <c r="C16" s="20"/>
      <c r="D16" s="20"/>
      <c r="E16" s="20"/>
      <c r="F16" s="20"/>
      <c r="G16" s="8"/>
      <c r="H16" s="8"/>
      <c r="I16" s="8"/>
      <c r="J16" s="8"/>
      <c r="K16" s="8"/>
      <c r="L16" s="8"/>
    </row>
    <row r="17" spans="1:12" s="9" customFormat="1" ht="13" x14ac:dyDescent="0.3">
      <c r="A17" s="7" t="s">
        <v>15</v>
      </c>
      <c r="B17" s="8"/>
      <c r="C17" s="8"/>
      <c r="D17" s="8"/>
      <c r="E17" s="8"/>
      <c r="F17" s="8"/>
      <c r="G17" s="8"/>
      <c r="H17" s="8"/>
      <c r="I17" s="8"/>
      <c r="J17" s="8"/>
      <c r="K17" s="8"/>
      <c r="L17" s="8"/>
    </row>
    <row r="18" spans="1:12" s="9" customFormat="1" x14ac:dyDescent="0.25">
      <c r="A18" s="8"/>
      <c r="B18" s="224" t="s">
        <v>16</v>
      </c>
      <c r="C18" s="225"/>
      <c r="D18" s="226"/>
      <c r="E18" s="227" t="s">
        <v>17</v>
      </c>
      <c r="F18" s="227"/>
      <c r="G18" s="227" t="s">
        <v>18</v>
      </c>
      <c r="H18" s="227"/>
      <c r="I18" s="227" t="s">
        <v>19</v>
      </c>
      <c r="J18" s="227"/>
      <c r="K18" s="8"/>
      <c r="L18" s="8"/>
    </row>
    <row r="19" spans="1:12" s="9" customFormat="1" x14ac:dyDescent="0.25">
      <c r="A19" s="8"/>
      <c r="B19" s="21"/>
      <c r="C19" s="22"/>
      <c r="D19" s="23"/>
      <c r="E19" s="21" t="s">
        <v>20</v>
      </c>
      <c r="F19" s="23" t="s">
        <v>21</v>
      </c>
      <c r="G19" s="21" t="s">
        <v>20</v>
      </c>
      <c r="H19" s="23" t="s">
        <v>21</v>
      </c>
      <c r="I19" s="21" t="s">
        <v>20</v>
      </c>
      <c r="J19" s="23" t="s">
        <v>21</v>
      </c>
      <c r="K19" s="8"/>
      <c r="L19" s="8"/>
    </row>
    <row r="20" spans="1:12" s="9" customFormat="1" x14ac:dyDescent="0.25">
      <c r="A20" s="19" t="s">
        <v>22</v>
      </c>
      <c r="B20" s="243"/>
      <c r="C20" s="244"/>
      <c r="D20" s="245"/>
      <c r="E20" s="24" t="s">
        <v>23</v>
      </c>
      <c r="F20" s="25" t="s">
        <v>24</v>
      </c>
      <c r="G20" s="25" t="s">
        <v>23</v>
      </c>
      <c r="H20" s="25" t="s">
        <v>25</v>
      </c>
      <c r="I20" s="25" t="s">
        <v>26</v>
      </c>
      <c r="J20" s="26" t="s">
        <v>24</v>
      </c>
      <c r="K20" s="8"/>
      <c r="L20" s="8"/>
    </row>
    <row r="21" spans="1:12" s="9" customFormat="1" ht="12.75" customHeight="1" x14ac:dyDescent="0.25">
      <c r="A21" s="19" t="s">
        <v>27</v>
      </c>
      <c r="B21" s="240" t="s">
        <v>5</v>
      </c>
      <c r="C21" s="240"/>
      <c r="D21" s="240"/>
      <c r="E21" s="27" t="s">
        <v>26</v>
      </c>
      <c r="F21" s="25" t="s">
        <v>676</v>
      </c>
      <c r="G21" s="28" t="s">
        <v>26</v>
      </c>
      <c r="H21" s="28" t="s">
        <v>677</v>
      </c>
      <c r="I21" s="29" t="s">
        <v>26</v>
      </c>
      <c r="J21" s="24" t="s">
        <v>678</v>
      </c>
      <c r="K21" s="8"/>
      <c r="L21" s="8"/>
    </row>
    <row r="22" spans="1:12" s="9" customFormat="1" x14ac:dyDescent="0.25">
      <c r="A22" s="19" t="s">
        <v>28</v>
      </c>
      <c r="B22" s="240" t="s">
        <v>5</v>
      </c>
      <c r="C22" s="240"/>
      <c r="D22" s="240"/>
      <c r="E22" s="30" t="s">
        <v>26</v>
      </c>
      <c r="F22" s="25" t="s">
        <v>676</v>
      </c>
      <c r="G22" s="28" t="s">
        <v>26</v>
      </c>
      <c r="H22" s="28" t="s">
        <v>677</v>
      </c>
      <c r="I22" s="28" t="s">
        <v>26</v>
      </c>
      <c r="J22" s="24" t="s">
        <v>678</v>
      </c>
      <c r="K22" s="8"/>
      <c r="L22" s="8"/>
    </row>
    <row r="23" spans="1:12" s="9" customFormat="1" x14ac:dyDescent="0.25">
      <c r="A23" s="19" t="s">
        <v>29</v>
      </c>
      <c r="B23" s="240" t="s">
        <v>5</v>
      </c>
      <c r="C23" s="240"/>
      <c r="D23" s="240"/>
      <c r="E23" s="24" t="s">
        <v>30</v>
      </c>
      <c r="F23" s="25" t="s">
        <v>676</v>
      </c>
      <c r="G23" s="25" t="s">
        <v>31</v>
      </c>
      <c r="H23" s="28" t="s">
        <v>677</v>
      </c>
      <c r="I23" s="25" t="s">
        <v>32</v>
      </c>
      <c r="J23" s="24" t="s">
        <v>678</v>
      </c>
      <c r="K23" s="8"/>
      <c r="L23" s="8"/>
    </row>
    <row r="24" spans="1:12" s="9" customFormat="1" x14ac:dyDescent="0.25">
      <c r="A24" s="19" t="s">
        <v>33</v>
      </c>
      <c r="B24" s="240" t="s">
        <v>34</v>
      </c>
      <c r="C24" s="240"/>
      <c r="D24" s="240"/>
      <c r="E24" s="24" t="s">
        <v>26</v>
      </c>
      <c r="F24" s="25" t="s">
        <v>26</v>
      </c>
      <c r="G24" s="25" t="s">
        <v>26</v>
      </c>
      <c r="H24" s="25" t="s">
        <v>26</v>
      </c>
      <c r="I24" s="25" t="s">
        <v>26</v>
      </c>
      <c r="J24" s="24" t="s">
        <v>26</v>
      </c>
      <c r="K24" s="8"/>
      <c r="L24" s="8"/>
    </row>
    <row r="25" spans="1:12" s="9" customFormat="1" x14ac:dyDescent="0.25">
      <c r="A25" s="19" t="s">
        <v>35</v>
      </c>
      <c r="B25" s="240" t="s">
        <v>5</v>
      </c>
      <c r="C25" s="240"/>
      <c r="D25" s="240"/>
      <c r="E25" s="24" t="s">
        <v>36</v>
      </c>
      <c r="F25" s="25" t="s">
        <v>676</v>
      </c>
      <c r="G25" s="25" t="s">
        <v>37</v>
      </c>
      <c r="H25" s="25" t="s">
        <v>677</v>
      </c>
      <c r="I25" s="25" t="s">
        <v>36</v>
      </c>
      <c r="J25" s="24" t="s">
        <v>678</v>
      </c>
      <c r="K25" s="8"/>
      <c r="L25" s="8"/>
    </row>
    <row r="26" spans="1:12" s="9" customFormat="1" x14ac:dyDescent="0.25">
      <c r="A26" s="19" t="s">
        <v>38</v>
      </c>
      <c r="B26" s="240" t="s">
        <v>34</v>
      </c>
      <c r="C26" s="240"/>
      <c r="D26" s="240"/>
      <c r="E26" s="24" t="s">
        <v>26</v>
      </c>
      <c r="F26" s="25" t="s">
        <v>26</v>
      </c>
      <c r="G26" s="25" t="s">
        <v>26</v>
      </c>
      <c r="H26" s="25" t="s">
        <v>26</v>
      </c>
      <c r="I26" s="25" t="s">
        <v>26</v>
      </c>
      <c r="J26" s="24" t="s">
        <v>26</v>
      </c>
      <c r="K26" s="8"/>
      <c r="L26" s="8"/>
    </row>
    <row r="27" spans="1:12" s="9" customFormat="1" ht="12.75" customHeight="1" x14ac:dyDescent="0.25">
      <c r="A27" s="19" t="s">
        <v>39</v>
      </c>
      <c r="B27" s="240" t="s">
        <v>5</v>
      </c>
      <c r="C27" s="240"/>
      <c r="D27" s="240"/>
      <c r="E27" s="30" t="s">
        <v>40</v>
      </c>
      <c r="F27" s="25" t="s">
        <v>676</v>
      </c>
      <c r="G27" s="28" t="s">
        <v>41</v>
      </c>
      <c r="H27" s="25" t="s">
        <v>677</v>
      </c>
      <c r="I27" s="28" t="s">
        <v>42</v>
      </c>
      <c r="J27" s="24" t="s">
        <v>678</v>
      </c>
      <c r="K27" s="8"/>
      <c r="L27" s="8"/>
    </row>
    <row r="28" spans="1:12" s="9" customFormat="1" x14ac:dyDescent="0.25">
      <c r="A28" s="19" t="s">
        <v>43</v>
      </c>
      <c r="B28" s="240" t="s">
        <v>34</v>
      </c>
      <c r="C28" s="240"/>
      <c r="D28" s="240"/>
      <c r="E28" s="24" t="s">
        <v>26</v>
      </c>
      <c r="F28" s="25" t="s">
        <v>26</v>
      </c>
      <c r="G28" s="25" t="s">
        <v>26</v>
      </c>
      <c r="H28" s="25" t="s">
        <v>26</v>
      </c>
      <c r="I28" s="25" t="s">
        <v>26</v>
      </c>
      <c r="J28" s="24" t="s">
        <v>26</v>
      </c>
      <c r="K28" s="8"/>
      <c r="L28" s="8"/>
    </row>
    <row r="29" spans="1:12" s="9" customFormat="1" ht="12.75" customHeight="1" x14ac:dyDescent="0.25">
      <c r="A29" s="31" t="s">
        <v>44</v>
      </c>
      <c r="B29" s="32">
        <v>19467321377.389999</v>
      </c>
      <c r="C29" s="8"/>
      <c r="D29" s="8"/>
      <c r="E29" s="8"/>
      <c r="F29" s="8"/>
      <c r="G29" s="8"/>
      <c r="H29" s="8"/>
      <c r="I29" s="8"/>
      <c r="J29" s="8"/>
      <c r="K29" s="8"/>
      <c r="L29" s="8"/>
    </row>
    <row r="30" spans="1:12" s="9" customFormat="1" ht="12.75" customHeight="1" x14ac:dyDescent="0.25">
      <c r="A30" s="31" t="s">
        <v>45</v>
      </c>
      <c r="B30" s="33" t="s">
        <v>26</v>
      </c>
      <c r="D30" s="8"/>
      <c r="E30" s="8"/>
      <c r="F30" s="8"/>
      <c r="G30" s="8"/>
      <c r="H30" s="8"/>
      <c r="I30" s="8"/>
      <c r="J30" s="8"/>
      <c r="K30" s="8"/>
      <c r="L30" s="8"/>
    </row>
    <row r="31" spans="1:12" s="9" customFormat="1" ht="12.75" customHeight="1" x14ac:dyDescent="0.25">
      <c r="A31" s="31" t="s">
        <v>46</v>
      </c>
      <c r="B31" s="34" t="s">
        <v>47</v>
      </c>
      <c r="C31" s="8"/>
      <c r="D31" s="8"/>
      <c r="E31" s="8"/>
      <c r="F31" s="8"/>
      <c r="G31" s="8"/>
      <c r="H31" s="8"/>
      <c r="I31" s="8"/>
      <c r="J31" s="8"/>
      <c r="K31" s="8"/>
      <c r="L31" s="8"/>
    </row>
    <row r="32" spans="1:12" s="9" customFormat="1" ht="12.75" customHeight="1" x14ac:dyDescent="0.25">
      <c r="A32" s="31" t="s">
        <v>48</v>
      </c>
      <c r="B32" s="35">
        <v>2.1304300000000002E-2</v>
      </c>
      <c r="C32" s="8"/>
      <c r="D32" s="8"/>
      <c r="E32" s="8"/>
      <c r="F32" s="8"/>
      <c r="G32" s="8"/>
      <c r="H32" s="8"/>
      <c r="I32" s="8"/>
      <c r="J32" s="8"/>
      <c r="K32" s="8"/>
      <c r="L32" s="8"/>
    </row>
    <row r="33" spans="1:12" s="9" customFormat="1" ht="12.75" customHeight="1" x14ac:dyDescent="0.25">
      <c r="A33" s="31" t="s">
        <v>49</v>
      </c>
      <c r="B33" s="36">
        <v>0</v>
      </c>
      <c r="C33" s="8"/>
      <c r="D33" s="8"/>
      <c r="E33" s="8"/>
      <c r="F33" s="8"/>
      <c r="G33" s="37"/>
      <c r="H33" s="8"/>
      <c r="I33" s="8"/>
      <c r="J33" s="8"/>
      <c r="K33" s="8"/>
      <c r="L33" s="8"/>
    </row>
    <row r="34" spans="1:12" s="9" customFormat="1" ht="12.75" customHeight="1" x14ac:dyDescent="0.25">
      <c r="A34" s="8"/>
      <c r="B34" s="8"/>
      <c r="C34" s="8"/>
      <c r="D34" s="8"/>
      <c r="E34" s="8"/>
      <c r="F34" s="8"/>
      <c r="G34" s="37"/>
      <c r="H34" s="8"/>
      <c r="I34" s="8"/>
      <c r="J34" s="8"/>
      <c r="K34" s="8"/>
      <c r="L34" s="8"/>
    </row>
    <row r="35" spans="1:12" s="9" customFormat="1" ht="12.75" customHeight="1" x14ac:dyDescent="0.25">
      <c r="A35" s="31" t="s">
        <v>50</v>
      </c>
      <c r="B35" s="38" t="s">
        <v>51</v>
      </c>
      <c r="C35" s="8"/>
      <c r="D35" s="8"/>
      <c r="E35" s="8"/>
      <c r="F35" s="8"/>
      <c r="G35" s="37"/>
      <c r="H35" s="8"/>
      <c r="I35" s="8"/>
      <c r="J35" s="8"/>
      <c r="K35" s="8"/>
      <c r="L35" s="8"/>
    </row>
    <row r="36" spans="1:12" s="9" customFormat="1" ht="12.75" customHeight="1" x14ac:dyDescent="0.25">
      <c r="A36" s="31" t="s">
        <v>52</v>
      </c>
      <c r="B36" s="39">
        <v>500000000</v>
      </c>
      <c r="C36" s="8"/>
      <c r="D36" s="8"/>
      <c r="E36" s="8"/>
      <c r="F36" s="8"/>
      <c r="G36" s="37"/>
      <c r="H36" s="8"/>
      <c r="I36" s="8"/>
      <c r="J36" s="8"/>
      <c r="K36" s="8"/>
      <c r="L36" s="8"/>
    </row>
    <row r="37" spans="1:12" s="9" customFormat="1" ht="12.75" customHeight="1" x14ac:dyDescent="0.25">
      <c r="A37" s="31" t="s">
        <v>45</v>
      </c>
      <c r="B37" s="40">
        <v>45553</v>
      </c>
      <c r="C37" s="8"/>
      <c r="D37" s="8"/>
      <c r="E37" s="8"/>
      <c r="F37" s="8"/>
      <c r="G37" s="37"/>
      <c r="H37" s="8"/>
      <c r="I37" s="8"/>
      <c r="J37" s="8"/>
      <c r="K37" s="8"/>
      <c r="L37" s="8"/>
    </row>
    <row r="38" spans="1:12" s="9" customFormat="1" ht="12.75" customHeight="1" x14ac:dyDescent="0.25">
      <c r="A38" s="31" t="s">
        <v>53</v>
      </c>
      <c r="B38" s="41">
        <v>1.2500000000000001E-2</v>
      </c>
      <c r="C38" s="8"/>
      <c r="D38" s="8"/>
      <c r="E38" s="8"/>
      <c r="F38" s="8"/>
      <c r="G38" s="37"/>
      <c r="H38" s="8"/>
      <c r="I38" s="8"/>
      <c r="J38" s="8"/>
      <c r="K38" s="8"/>
      <c r="L38" s="8"/>
    </row>
    <row r="39" spans="1:12" s="9" customFormat="1" ht="12.75" customHeight="1" x14ac:dyDescent="0.25">
      <c r="A39" s="31" t="s">
        <v>54</v>
      </c>
      <c r="B39" s="42" t="s">
        <v>55</v>
      </c>
      <c r="C39" s="8"/>
      <c r="D39" s="8"/>
      <c r="E39" s="8"/>
      <c r="F39" s="8"/>
      <c r="G39" s="37"/>
      <c r="H39" s="8"/>
      <c r="I39" s="8"/>
      <c r="J39" s="8"/>
      <c r="K39" s="8"/>
      <c r="L39" s="8"/>
    </row>
    <row r="40" spans="1:12" s="9" customFormat="1" ht="12.75" customHeight="1" x14ac:dyDescent="0.25">
      <c r="A40" s="31" t="s">
        <v>56</v>
      </c>
      <c r="B40" s="43">
        <v>0</v>
      </c>
      <c r="C40" s="8"/>
      <c r="D40" s="8"/>
      <c r="E40" s="8"/>
      <c r="F40" s="8"/>
      <c r="G40" s="37"/>
      <c r="H40" s="8"/>
      <c r="I40" s="8"/>
      <c r="J40" s="8"/>
      <c r="K40" s="8"/>
      <c r="L40" s="8"/>
    </row>
    <row r="41" spans="1:12" s="9" customFormat="1" ht="12.75" customHeight="1" x14ac:dyDescent="0.25">
      <c r="A41" s="31" t="s">
        <v>57</v>
      </c>
      <c r="B41" s="44" t="s">
        <v>676</v>
      </c>
      <c r="C41" s="8"/>
      <c r="D41" s="8"/>
      <c r="E41" s="8"/>
      <c r="F41" s="8"/>
      <c r="G41" s="37"/>
      <c r="H41" s="8"/>
      <c r="I41" s="8"/>
      <c r="J41" s="8"/>
      <c r="K41" s="8"/>
      <c r="L41" s="8"/>
    </row>
    <row r="42" spans="1:12" s="9" customFormat="1" ht="12.75" customHeight="1" x14ac:dyDescent="0.25">
      <c r="A42" s="31" t="s">
        <v>58</v>
      </c>
      <c r="B42" s="44" t="s">
        <v>679</v>
      </c>
      <c r="C42" s="8"/>
      <c r="D42" s="8"/>
      <c r="E42" s="8"/>
      <c r="F42" s="8"/>
      <c r="G42" s="37"/>
      <c r="H42" s="8"/>
      <c r="I42" s="8"/>
      <c r="J42" s="8"/>
      <c r="K42" s="8"/>
      <c r="L42" s="8"/>
    </row>
    <row r="43" spans="1:12" s="9" customFormat="1" ht="12.75" customHeight="1" x14ac:dyDescent="0.25">
      <c r="A43" s="31" t="s">
        <v>59</v>
      </c>
      <c r="B43" s="44" t="s">
        <v>680</v>
      </c>
      <c r="C43" s="8"/>
      <c r="D43" s="8"/>
      <c r="E43" s="8"/>
      <c r="F43" s="8"/>
      <c r="G43" s="37"/>
      <c r="H43" s="8"/>
      <c r="I43" s="8"/>
      <c r="J43" s="8"/>
      <c r="K43" s="8"/>
      <c r="L43" s="8"/>
    </row>
    <row r="44" spans="1:12" s="9" customFormat="1" ht="12.75" customHeight="1" x14ac:dyDescent="0.25">
      <c r="A44" s="8"/>
      <c r="B44" s="8"/>
      <c r="C44" s="8"/>
      <c r="D44" s="8"/>
      <c r="E44" s="8"/>
      <c r="F44" s="8"/>
      <c r="G44" s="8"/>
      <c r="H44" s="8"/>
      <c r="I44" s="8"/>
      <c r="J44" s="8"/>
      <c r="K44" s="8"/>
      <c r="L44" s="8"/>
    </row>
    <row r="45" spans="1:12" s="9" customFormat="1" ht="12.75" customHeight="1" x14ac:dyDescent="0.25">
      <c r="A45" s="45" t="s">
        <v>60</v>
      </c>
      <c r="B45" s="38" t="s">
        <v>61</v>
      </c>
      <c r="C45" s="8"/>
      <c r="D45" s="46"/>
      <c r="E45" s="46"/>
      <c r="F45" s="46"/>
      <c r="G45" s="46"/>
      <c r="H45" s="46"/>
      <c r="I45" s="46"/>
      <c r="J45" s="8"/>
      <c r="K45" s="8"/>
      <c r="L45" s="8"/>
    </row>
    <row r="46" spans="1:12" s="9" customFormat="1" ht="12.75" customHeight="1" x14ac:dyDescent="0.25">
      <c r="A46" s="45" t="s">
        <v>52</v>
      </c>
      <c r="B46" s="39">
        <v>1000000000</v>
      </c>
      <c r="C46" s="8"/>
      <c r="D46" s="46"/>
      <c r="E46" s="46"/>
      <c r="F46" s="46"/>
      <c r="G46" s="46"/>
      <c r="H46" s="46"/>
      <c r="I46" s="46"/>
      <c r="J46" s="8"/>
      <c r="K46" s="8"/>
      <c r="L46" s="8"/>
    </row>
    <row r="47" spans="1:12" s="9" customFormat="1" ht="12.75" customHeight="1" x14ac:dyDescent="0.25">
      <c r="A47" s="45" t="s">
        <v>45</v>
      </c>
      <c r="B47" s="40">
        <v>44672</v>
      </c>
      <c r="C47" s="8"/>
      <c r="D47" s="46"/>
      <c r="E47" s="46"/>
      <c r="F47" s="46"/>
      <c r="G47" s="46"/>
      <c r="H47" s="46"/>
      <c r="I47" s="46"/>
      <c r="J47" s="8"/>
      <c r="K47" s="8"/>
      <c r="L47" s="8"/>
    </row>
    <row r="48" spans="1:12" s="9" customFormat="1" ht="12.75" customHeight="1" x14ac:dyDescent="0.25">
      <c r="A48" s="45" t="s">
        <v>53</v>
      </c>
      <c r="B48" s="47">
        <v>2.5000000000000001E-3</v>
      </c>
      <c r="C48" s="8"/>
      <c r="D48" s="46"/>
      <c r="E48" s="46"/>
      <c r="F48" s="46"/>
      <c r="G48" s="46"/>
      <c r="H48" s="46"/>
      <c r="I48" s="46"/>
      <c r="J48" s="8"/>
      <c r="K48" s="8"/>
      <c r="L48" s="8"/>
    </row>
    <row r="49" spans="1:12" s="9" customFormat="1" ht="12.75" customHeight="1" x14ac:dyDescent="0.25">
      <c r="A49" s="45" t="s">
        <v>54</v>
      </c>
      <c r="B49" s="42" t="s">
        <v>62</v>
      </c>
      <c r="C49" s="8"/>
      <c r="D49" s="48" t="s">
        <v>63</v>
      </c>
      <c r="E49" s="46"/>
      <c r="F49" s="46"/>
      <c r="G49" s="46"/>
      <c r="H49" s="46"/>
      <c r="I49" s="46"/>
      <c r="J49" s="8"/>
      <c r="K49" s="8"/>
      <c r="L49" s="8"/>
    </row>
    <row r="50" spans="1:12" s="9" customFormat="1" ht="12.75" customHeight="1" x14ac:dyDescent="0.25">
      <c r="A50" s="31" t="s">
        <v>56</v>
      </c>
      <c r="B50" s="49">
        <v>162227000</v>
      </c>
      <c r="C50" s="8"/>
      <c r="D50" s="50" t="s">
        <v>64</v>
      </c>
      <c r="E50" s="46"/>
      <c r="F50" s="46"/>
      <c r="G50" s="46"/>
      <c r="H50" s="46"/>
      <c r="I50" s="46"/>
      <c r="J50" s="8"/>
      <c r="K50" s="8"/>
      <c r="L50" s="8"/>
    </row>
    <row r="51" spans="1:12" s="9" customFormat="1" ht="12.75" customHeight="1" x14ac:dyDescent="0.25">
      <c r="A51" s="19" t="s">
        <v>57</v>
      </c>
      <c r="B51" s="44" t="s">
        <v>676</v>
      </c>
      <c r="C51" s="8"/>
      <c r="D51" s="50" t="s">
        <v>65</v>
      </c>
      <c r="E51" s="46"/>
      <c r="F51" s="46"/>
      <c r="G51" s="46"/>
      <c r="H51" s="46"/>
      <c r="I51" s="46"/>
      <c r="J51" s="8"/>
      <c r="K51" s="8"/>
      <c r="L51" s="8"/>
    </row>
    <row r="52" spans="1:12" s="9" customFormat="1" ht="12.75" customHeight="1" x14ac:dyDescent="0.25">
      <c r="A52" s="19" t="s">
        <v>58</v>
      </c>
      <c r="B52" s="44" t="s">
        <v>677</v>
      </c>
      <c r="C52" s="8"/>
      <c r="D52" s="48" t="s">
        <v>66</v>
      </c>
      <c r="E52" s="46"/>
      <c r="F52" s="46"/>
      <c r="G52" s="46"/>
      <c r="H52" s="46"/>
      <c r="I52" s="46"/>
      <c r="J52" s="8"/>
      <c r="K52" s="8"/>
      <c r="L52" s="8"/>
    </row>
    <row r="53" spans="1:12" s="9" customFormat="1" ht="12.75" customHeight="1" x14ac:dyDescent="0.25">
      <c r="A53" s="19" t="s">
        <v>59</v>
      </c>
      <c r="B53" s="44" t="s">
        <v>678</v>
      </c>
      <c r="C53" s="8"/>
      <c r="D53" s="48" t="s">
        <v>67</v>
      </c>
      <c r="E53" s="46"/>
      <c r="F53" s="46"/>
      <c r="G53" s="46"/>
      <c r="H53" s="46"/>
      <c r="I53" s="46"/>
      <c r="J53" s="8"/>
      <c r="K53" s="8"/>
      <c r="L53" s="8"/>
    </row>
    <row r="54" spans="1:12" s="9" customFormat="1" ht="12.75" customHeight="1" x14ac:dyDescent="0.25">
      <c r="A54" s="8"/>
      <c r="B54" s="8"/>
      <c r="C54" s="8"/>
      <c r="D54" s="51" t="s">
        <v>68</v>
      </c>
      <c r="E54" s="46"/>
      <c r="F54" s="46"/>
      <c r="G54" s="46"/>
      <c r="H54" s="46"/>
      <c r="I54" s="46"/>
      <c r="J54" s="8"/>
      <c r="K54" s="8"/>
      <c r="L54" s="8"/>
    </row>
    <row r="55" spans="1:12" s="9" customFormat="1" ht="12.75" customHeight="1" x14ac:dyDescent="0.25">
      <c r="A55" s="52"/>
      <c r="B55" s="52"/>
      <c r="C55" s="8"/>
      <c r="D55" s="48" t="s">
        <v>69</v>
      </c>
      <c r="E55" s="46"/>
      <c r="F55" s="46"/>
      <c r="G55" s="46"/>
      <c r="H55" s="46"/>
      <c r="I55" s="46"/>
      <c r="J55" s="8"/>
      <c r="K55" s="8"/>
      <c r="L55" s="8"/>
    </row>
    <row r="56" spans="1:12" s="9" customFormat="1" ht="12.75" customHeight="1" x14ac:dyDescent="0.25">
      <c r="A56" s="52"/>
      <c r="B56" s="52"/>
      <c r="C56" s="8"/>
      <c r="D56" s="48" t="s">
        <v>70</v>
      </c>
      <c r="E56" s="46"/>
      <c r="F56" s="46"/>
      <c r="G56" s="46"/>
      <c r="H56" s="46"/>
      <c r="I56" s="46"/>
      <c r="J56" s="8"/>
      <c r="K56" s="8"/>
      <c r="L56" s="8"/>
    </row>
    <row r="57" spans="1:12" s="9" customFormat="1" ht="12.75" customHeight="1" x14ac:dyDescent="0.25">
      <c r="A57" s="52"/>
      <c r="B57" s="52"/>
      <c r="C57" s="8"/>
      <c r="D57" s="53" t="s">
        <v>71</v>
      </c>
      <c r="E57" s="8"/>
      <c r="F57" s="8"/>
      <c r="G57" s="8"/>
      <c r="H57" s="8"/>
      <c r="I57" s="8"/>
      <c r="J57" s="8"/>
      <c r="K57" s="8"/>
      <c r="L57" s="8"/>
    </row>
    <row r="58" spans="1:12" s="9" customFormat="1" ht="12.75" customHeight="1" x14ac:dyDescent="0.25">
      <c r="A58" s="52"/>
      <c r="B58" s="52"/>
      <c r="C58" s="8"/>
      <c r="D58" s="54" t="s">
        <v>72</v>
      </c>
      <c r="E58" s="8"/>
      <c r="F58" s="8"/>
      <c r="G58" s="8"/>
      <c r="H58" s="8"/>
      <c r="I58" s="8"/>
      <c r="J58" s="8"/>
      <c r="K58" s="8"/>
      <c r="L58" s="8"/>
    </row>
    <row r="59" spans="1:12" s="9" customFormat="1" ht="12.75" customHeight="1" x14ac:dyDescent="0.25">
      <c r="A59" s="52"/>
      <c r="B59" s="52"/>
      <c r="C59" s="8"/>
      <c r="D59" s="53" t="s">
        <v>73</v>
      </c>
      <c r="K59" s="8"/>
      <c r="L59" s="8"/>
    </row>
    <row r="60" spans="1:12" s="9" customFormat="1" ht="12.75" customHeight="1" x14ac:dyDescent="0.25">
      <c r="A60" s="52"/>
      <c r="B60" s="52"/>
      <c r="C60" s="8"/>
      <c r="D60" s="53" t="s">
        <v>74</v>
      </c>
      <c r="E60" s="8"/>
      <c r="F60" s="8"/>
      <c r="G60" s="55" t="s">
        <v>75</v>
      </c>
      <c r="H60" s="8"/>
      <c r="I60" s="8"/>
      <c r="J60" s="8"/>
      <c r="K60" s="8"/>
      <c r="L60" s="8"/>
    </row>
    <row r="61" spans="1:12" s="9" customFormat="1" ht="12.75" customHeight="1" x14ac:dyDescent="0.25">
      <c r="A61" s="52"/>
      <c r="B61" s="52"/>
      <c r="C61" s="8"/>
      <c r="D61" s="53" t="s">
        <v>76</v>
      </c>
      <c r="E61" s="51"/>
      <c r="F61" s="56" t="s">
        <v>77</v>
      </c>
      <c r="G61" s="51"/>
      <c r="H61" s="51"/>
      <c r="I61" s="51"/>
      <c r="J61" s="51"/>
      <c r="L61" s="8"/>
    </row>
    <row r="62" spans="1:12" s="9" customFormat="1" ht="12.75" customHeight="1" x14ac:dyDescent="0.25">
      <c r="A62" s="52"/>
      <c r="B62" s="52"/>
      <c r="C62" s="8"/>
      <c r="D62" s="54" t="s">
        <v>78</v>
      </c>
      <c r="E62" s="46"/>
      <c r="F62" s="46"/>
      <c r="G62" s="46"/>
      <c r="H62" s="46"/>
      <c r="I62" s="46"/>
      <c r="J62" s="46"/>
      <c r="K62" s="8"/>
      <c r="L62" s="8"/>
    </row>
    <row r="63" spans="1:12" s="9" customFormat="1" ht="12.75" customHeight="1" x14ac:dyDescent="0.25">
      <c r="A63" s="52"/>
      <c r="B63" s="52"/>
      <c r="C63" s="8"/>
      <c r="D63" s="53" t="s">
        <v>79</v>
      </c>
      <c r="E63" s="46"/>
      <c r="F63" s="46"/>
      <c r="G63" s="46"/>
      <c r="H63" s="46"/>
      <c r="I63" s="46"/>
      <c r="J63" s="46"/>
      <c r="K63" s="8"/>
      <c r="L63" s="8"/>
    </row>
    <row r="64" spans="1:12" s="9" customFormat="1" ht="12.75" customHeight="1" x14ac:dyDescent="0.25">
      <c r="A64" s="46"/>
      <c r="B64" s="52"/>
      <c r="C64" s="46"/>
      <c r="D64" s="53" t="s">
        <v>80</v>
      </c>
      <c r="E64" s="46"/>
      <c r="F64" s="46"/>
      <c r="G64" s="46"/>
      <c r="H64" s="8"/>
      <c r="I64" s="8"/>
      <c r="J64" s="8"/>
      <c r="K64" s="8"/>
      <c r="L64" s="46"/>
    </row>
    <row r="65" spans="1:12" ht="14.5" x14ac:dyDescent="0.25">
      <c r="A65" s="57"/>
      <c r="B65" s="54"/>
      <c r="C65" s="54"/>
      <c r="D65" s="54"/>
      <c r="E65" s="54"/>
      <c r="F65" s="54"/>
      <c r="G65" s="54"/>
      <c r="H65" s="54"/>
      <c r="I65" s="54"/>
      <c r="J65" s="54"/>
      <c r="K65" s="54"/>
      <c r="L65" s="3"/>
    </row>
    <row r="66" spans="1:12" ht="25.5" customHeight="1" x14ac:dyDescent="0.25">
      <c r="A66" s="228" t="s">
        <v>0</v>
      </c>
      <c r="B66" s="228"/>
      <c r="C66" s="228"/>
      <c r="D66" s="228"/>
      <c r="E66" s="228"/>
      <c r="F66" s="228"/>
      <c r="G66" s="228"/>
      <c r="H66" s="228"/>
      <c r="I66" s="228"/>
      <c r="J66" s="228"/>
      <c r="K66" s="228"/>
      <c r="L66" s="1"/>
    </row>
    <row r="67" spans="1:12" ht="25.5" customHeight="1" x14ac:dyDescent="0.25">
      <c r="A67" s="228"/>
      <c r="B67" s="228"/>
      <c r="C67" s="228"/>
      <c r="D67" s="228"/>
      <c r="E67" s="228"/>
      <c r="F67" s="228"/>
      <c r="G67" s="228"/>
      <c r="H67" s="228"/>
      <c r="I67" s="228"/>
      <c r="J67" s="228"/>
      <c r="K67" s="228"/>
      <c r="L67" s="1"/>
    </row>
    <row r="68" spans="1:12" ht="25.5" customHeight="1" x14ac:dyDescent="0.25">
      <c r="A68" s="229"/>
      <c r="B68" s="229"/>
      <c r="C68" s="229"/>
      <c r="D68" s="229"/>
      <c r="E68" s="229"/>
      <c r="F68" s="229"/>
      <c r="G68" s="229"/>
      <c r="H68" s="229"/>
      <c r="I68" s="229"/>
      <c r="J68" s="229"/>
      <c r="K68" s="229"/>
      <c r="L68" s="2"/>
    </row>
    <row r="69" spans="1:12" s="9" customFormat="1" x14ac:dyDescent="0.25">
      <c r="A69" s="8"/>
      <c r="B69" s="8"/>
      <c r="C69" s="8"/>
      <c r="D69" s="8"/>
      <c r="E69" s="8"/>
      <c r="F69" s="8"/>
      <c r="G69" s="8"/>
      <c r="H69" s="8"/>
      <c r="I69" s="8"/>
      <c r="J69" s="8"/>
      <c r="K69" s="8"/>
      <c r="L69" s="8"/>
    </row>
    <row r="70" spans="1:12" s="9" customFormat="1" ht="13" x14ac:dyDescent="0.3">
      <c r="A70" s="7" t="s">
        <v>81</v>
      </c>
      <c r="B70" s="8"/>
      <c r="C70" s="8"/>
      <c r="D70" s="8"/>
      <c r="E70" s="8"/>
      <c r="F70" s="8"/>
      <c r="G70" s="8"/>
      <c r="H70" s="8"/>
      <c r="I70" s="8"/>
      <c r="J70" s="8"/>
      <c r="K70" s="8"/>
      <c r="L70" s="8"/>
    </row>
    <row r="71" spans="1:12" s="9" customFormat="1" ht="25" x14ac:dyDescent="0.25">
      <c r="A71" s="8"/>
      <c r="B71" s="58" t="s">
        <v>685</v>
      </c>
      <c r="C71" s="10" t="s">
        <v>682</v>
      </c>
      <c r="D71" s="59" t="s">
        <v>82</v>
      </c>
      <c r="E71" s="8"/>
      <c r="F71" s="20"/>
      <c r="G71" s="8"/>
      <c r="H71" s="8"/>
      <c r="I71" s="8"/>
      <c r="J71" s="8"/>
      <c r="K71" s="8"/>
      <c r="L71" s="8"/>
    </row>
    <row r="72" spans="1:12" s="9" customFormat="1" x14ac:dyDescent="0.25">
      <c r="A72" s="31" t="s">
        <v>83</v>
      </c>
      <c r="B72" s="32"/>
      <c r="C72" s="32"/>
      <c r="D72" s="60"/>
      <c r="E72" s="8"/>
      <c r="F72" s="20"/>
      <c r="G72" s="8"/>
      <c r="H72" s="8"/>
      <c r="I72" s="8"/>
      <c r="J72" s="8"/>
      <c r="K72" s="8"/>
      <c r="L72" s="8"/>
    </row>
    <row r="73" spans="1:12" s="9" customFormat="1" x14ac:dyDescent="0.25">
      <c r="A73" s="31" t="s">
        <v>84</v>
      </c>
      <c r="B73" s="32">
        <v>34006094.060000002</v>
      </c>
      <c r="C73" s="32">
        <v>34821041.060000002</v>
      </c>
      <c r="D73" s="60" t="s">
        <v>26</v>
      </c>
      <c r="E73" s="8"/>
      <c r="F73" s="20"/>
      <c r="G73" s="8"/>
      <c r="H73" s="8"/>
      <c r="I73" s="8"/>
      <c r="J73" s="8"/>
      <c r="K73" s="8"/>
      <c r="L73" s="8"/>
    </row>
    <row r="74" spans="1:12" s="9" customFormat="1" x14ac:dyDescent="0.25">
      <c r="A74" s="31" t="s">
        <v>85</v>
      </c>
      <c r="B74" s="32">
        <v>207538.57</v>
      </c>
      <c r="C74" s="32">
        <v>254706.02</v>
      </c>
      <c r="D74" s="60" t="s">
        <v>26</v>
      </c>
      <c r="E74" s="8"/>
      <c r="F74" s="20"/>
      <c r="G74" s="8"/>
      <c r="H74" s="8"/>
      <c r="I74" s="8"/>
      <c r="J74" s="8"/>
      <c r="K74" s="8"/>
      <c r="L74" s="8"/>
    </row>
    <row r="75" spans="1:12" s="9" customFormat="1" x14ac:dyDescent="0.25">
      <c r="A75" s="31" t="s">
        <v>86</v>
      </c>
      <c r="B75" s="32">
        <v>0</v>
      </c>
      <c r="C75" s="32">
        <v>6582793.25</v>
      </c>
      <c r="D75" s="60" t="s">
        <v>26</v>
      </c>
      <c r="E75" s="8"/>
      <c r="F75" s="20"/>
      <c r="G75" s="8"/>
      <c r="H75" s="8"/>
      <c r="I75" s="8"/>
      <c r="J75" s="8"/>
      <c r="K75" s="8"/>
      <c r="L75" s="8"/>
    </row>
    <row r="76" spans="1:12" s="9" customFormat="1" x14ac:dyDescent="0.25">
      <c r="A76" s="31" t="s">
        <v>87</v>
      </c>
      <c r="B76" s="32">
        <v>0</v>
      </c>
      <c r="C76" s="32">
        <v>0</v>
      </c>
      <c r="D76" s="60" t="s">
        <v>26</v>
      </c>
      <c r="E76" s="8"/>
      <c r="F76" s="20"/>
      <c r="G76" s="8"/>
      <c r="H76" s="8"/>
      <c r="I76" s="8"/>
      <c r="J76" s="8"/>
      <c r="K76" s="8"/>
      <c r="L76" s="8"/>
    </row>
    <row r="77" spans="1:12" s="9" customFormat="1" x14ac:dyDescent="0.25">
      <c r="A77" s="31" t="s">
        <v>88</v>
      </c>
      <c r="B77" s="32">
        <v>0</v>
      </c>
      <c r="C77" s="32">
        <v>0</v>
      </c>
      <c r="D77" s="60" t="s">
        <v>26</v>
      </c>
      <c r="E77" s="8"/>
      <c r="F77" s="61"/>
      <c r="G77" s="62"/>
      <c r="H77" s="8"/>
      <c r="I77" s="8"/>
      <c r="J77" s="8"/>
      <c r="K77" s="8"/>
      <c r="L77" s="8"/>
    </row>
    <row r="78" spans="1:12" s="9" customFormat="1" x14ac:dyDescent="0.25">
      <c r="A78" s="31" t="s">
        <v>89</v>
      </c>
      <c r="B78" s="32">
        <v>34213632.630000003</v>
      </c>
      <c r="C78" s="32">
        <v>41658540.329999998</v>
      </c>
      <c r="D78" s="60" t="s">
        <v>26</v>
      </c>
      <c r="E78" s="8"/>
      <c r="F78" s="20"/>
      <c r="G78" s="8"/>
      <c r="H78" s="8"/>
      <c r="I78" s="8"/>
      <c r="J78" s="8"/>
      <c r="K78" s="8"/>
      <c r="L78" s="8"/>
    </row>
    <row r="79" spans="1:12" s="9" customFormat="1" ht="14.5" x14ac:dyDescent="0.25">
      <c r="A79" s="31" t="s">
        <v>90</v>
      </c>
      <c r="B79" s="32">
        <v>1968083.18</v>
      </c>
      <c r="C79" s="32">
        <v>1899366.22</v>
      </c>
      <c r="D79" s="60" t="s">
        <v>26</v>
      </c>
      <c r="E79" s="8"/>
      <c r="F79" s="61"/>
      <c r="G79" s="62"/>
      <c r="H79" s="8"/>
      <c r="I79" s="8"/>
      <c r="J79" s="8"/>
      <c r="K79" s="8"/>
      <c r="L79" s="8"/>
    </row>
    <row r="80" spans="1:12" s="9" customFormat="1" ht="14.5" x14ac:dyDescent="0.25">
      <c r="A80" s="31" t="s">
        <v>91</v>
      </c>
      <c r="B80" s="32">
        <v>5524507.3600000003</v>
      </c>
      <c r="C80" s="32">
        <v>44223.63</v>
      </c>
      <c r="D80" s="60" t="s">
        <v>26</v>
      </c>
      <c r="E80" s="8"/>
      <c r="F80" s="20"/>
      <c r="G80" s="8"/>
      <c r="H80" s="8"/>
      <c r="I80" s="8"/>
      <c r="J80" s="8"/>
      <c r="K80" s="8"/>
      <c r="L80" s="8"/>
    </row>
    <row r="81" spans="1:12" s="9" customFormat="1" ht="14.5" x14ac:dyDescent="0.25">
      <c r="A81" s="31" t="s">
        <v>92</v>
      </c>
      <c r="B81" s="32">
        <v>8027405.3399999999</v>
      </c>
      <c r="C81" s="32">
        <v>9369411.5099999998</v>
      </c>
      <c r="D81" s="60" t="s">
        <v>26</v>
      </c>
      <c r="E81" s="8"/>
      <c r="F81" s="20"/>
      <c r="G81" s="8"/>
      <c r="H81" s="8"/>
      <c r="I81" s="8"/>
      <c r="J81" s="8"/>
      <c r="K81" s="8"/>
      <c r="L81" s="8"/>
    </row>
    <row r="82" spans="1:12" s="9" customFormat="1" ht="14.5" x14ac:dyDescent="0.25">
      <c r="A82" s="31" t="s">
        <v>93</v>
      </c>
      <c r="B82" s="32">
        <v>2333756.85</v>
      </c>
      <c r="C82" s="32">
        <v>2650396.5699999998</v>
      </c>
      <c r="D82" s="60" t="s">
        <v>26</v>
      </c>
      <c r="E82" s="8"/>
      <c r="F82" s="20"/>
      <c r="G82" s="8"/>
      <c r="H82" s="8"/>
      <c r="I82" s="8"/>
      <c r="J82" s="8"/>
      <c r="K82" s="8"/>
      <c r="L82" s="8"/>
    </row>
    <row r="83" spans="1:12" s="9" customFormat="1" ht="14.5" x14ac:dyDescent="0.25">
      <c r="A83" s="31" t="s">
        <v>94</v>
      </c>
      <c r="B83" s="32">
        <v>3191571.86</v>
      </c>
      <c r="C83" s="32">
        <v>0</v>
      </c>
      <c r="D83" s="60" t="s">
        <v>26</v>
      </c>
      <c r="E83" s="8"/>
      <c r="F83" s="20"/>
      <c r="G83" s="8"/>
      <c r="H83" s="8"/>
      <c r="I83" s="8"/>
      <c r="J83" s="8"/>
      <c r="K83" s="8"/>
      <c r="L83" s="8"/>
    </row>
    <row r="84" spans="1:12" s="9" customFormat="1" ht="14.5" x14ac:dyDescent="0.25">
      <c r="A84" s="31" t="s">
        <v>95</v>
      </c>
      <c r="B84" s="32">
        <v>13168308.039999999</v>
      </c>
      <c r="C84" s="32">
        <v>27695142.399999999</v>
      </c>
      <c r="D84" s="60" t="s">
        <v>26</v>
      </c>
      <c r="E84" s="8"/>
      <c r="F84" s="20"/>
      <c r="G84" s="8"/>
      <c r="H84" s="8"/>
      <c r="I84" s="8"/>
      <c r="J84" s="8"/>
      <c r="K84" s="8"/>
      <c r="L84" s="8"/>
    </row>
    <row r="85" spans="1:12" s="9" customFormat="1" ht="14.5" x14ac:dyDescent="0.25">
      <c r="A85" s="31" t="s">
        <v>96</v>
      </c>
      <c r="B85" s="32">
        <v>0</v>
      </c>
      <c r="C85" s="32">
        <v>0</v>
      </c>
      <c r="D85" s="60" t="s">
        <v>26</v>
      </c>
      <c r="E85" s="8"/>
      <c r="F85" s="20"/>
      <c r="G85" s="8"/>
      <c r="H85" s="8"/>
      <c r="I85" s="8"/>
      <c r="J85" s="8"/>
      <c r="K85" s="8"/>
      <c r="L85" s="8"/>
    </row>
    <row r="86" spans="1:12" s="9" customFormat="1" x14ac:dyDescent="0.25">
      <c r="A86" s="31" t="s">
        <v>97</v>
      </c>
      <c r="B86" s="32">
        <f>ROUND(SUM(B79:B85),2)</f>
        <v>34213632.630000003</v>
      </c>
      <c r="C86" s="32">
        <v>41658540.329999998</v>
      </c>
      <c r="D86" s="60" t="s">
        <v>26</v>
      </c>
      <c r="E86" s="8"/>
      <c r="F86" s="20"/>
      <c r="G86" s="8"/>
      <c r="H86" s="8"/>
      <c r="I86" s="8"/>
      <c r="J86" s="8"/>
      <c r="K86" s="8"/>
      <c r="L86" s="8"/>
    </row>
    <row r="87" spans="1:12" s="9" customFormat="1" x14ac:dyDescent="0.25">
      <c r="A87" s="31" t="s">
        <v>98</v>
      </c>
      <c r="B87" s="32"/>
      <c r="C87" s="32"/>
      <c r="D87" s="60"/>
      <c r="E87" s="8"/>
      <c r="F87" s="20"/>
      <c r="G87" s="8"/>
      <c r="H87" s="8"/>
      <c r="I87" s="8"/>
      <c r="J87" s="8"/>
      <c r="K87" s="8"/>
      <c r="L87" s="8"/>
    </row>
    <row r="88" spans="1:12" s="9" customFormat="1" x14ac:dyDescent="0.25">
      <c r="A88" s="31" t="s">
        <v>99</v>
      </c>
      <c r="B88" s="32">
        <v>852700666.52999997</v>
      </c>
      <c r="C88" s="32">
        <v>676699300.77999997</v>
      </c>
      <c r="D88" s="60" t="s">
        <v>26</v>
      </c>
      <c r="E88" s="8"/>
      <c r="F88" s="20"/>
      <c r="G88" s="8"/>
      <c r="H88" s="8"/>
      <c r="I88" s="8"/>
      <c r="J88" s="8"/>
      <c r="K88" s="8"/>
      <c r="L88" s="8"/>
    </row>
    <row r="89" spans="1:12" s="9" customFormat="1" x14ac:dyDescent="0.25">
      <c r="A89" s="31" t="s">
        <v>100</v>
      </c>
      <c r="B89" s="32">
        <v>2436987782.6900001</v>
      </c>
      <c r="C89" s="32">
        <v>1672148483.4400001</v>
      </c>
      <c r="D89" s="60" t="s">
        <v>26</v>
      </c>
      <c r="E89" s="62"/>
      <c r="F89" s="20"/>
      <c r="G89" s="8"/>
      <c r="H89" s="8"/>
      <c r="I89" s="8"/>
      <c r="J89" s="8"/>
      <c r="K89" s="8"/>
      <c r="L89" s="8"/>
    </row>
    <row r="90" spans="1:12" s="9" customFormat="1" x14ac:dyDescent="0.25">
      <c r="A90" s="31" t="s">
        <v>101</v>
      </c>
      <c r="B90" s="32">
        <v>407043.53</v>
      </c>
      <c r="C90" s="32">
        <v>459998.47</v>
      </c>
      <c r="D90" s="60" t="s">
        <v>26</v>
      </c>
      <c r="E90" s="8"/>
      <c r="F90" s="20"/>
      <c r="G90" s="8"/>
      <c r="H90" s="8"/>
      <c r="I90" s="8"/>
      <c r="J90" s="8"/>
      <c r="K90" s="8"/>
      <c r="L90" s="8"/>
    </row>
    <row r="91" spans="1:12" s="9" customFormat="1" x14ac:dyDescent="0.25">
      <c r="A91" s="31" t="s">
        <v>102</v>
      </c>
      <c r="B91" s="32">
        <v>0</v>
      </c>
      <c r="C91" s="32">
        <v>0</v>
      </c>
      <c r="D91" s="60" t="s">
        <v>26</v>
      </c>
      <c r="E91" s="62"/>
      <c r="F91" s="20"/>
      <c r="G91" s="8"/>
      <c r="H91" s="8"/>
      <c r="I91" s="8"/>
      <c r="J91" s="8"/>
      <c r="K91" s="8"/>
      <c r="L91" s="8"/>
    </row>
    <row r="92" spans="1:12" s="9" customFormat="1" x14ac:dyDescent="0.25">
      <c r="A92" s="31" t="s">
        <v>103</v>
      </c>
      <c r="B92" s="32">
        <v>0</v>
      </c>
      <c r="C92" s="32">
        <v>87680000</v>
      </c>
      <c r="D92" s="60" t="s">
        <v>26</v>
      </c>
      <c r="E92" s="8"/>
      <c r="F92" s="20"/>
      <c r="G92" s="8"/>
      <c r="H92" s="8"/>
      <c r="I92" s="8"/>
      <c r="J92" s="8"/>
      <c r="K92" s="8"/>
      <c r="L92" s="8"/>
    </row>
    <row r="93" spans="1:12" s="9" customFormat="1" x14ac:dyDescent="0.25">
      <c r="A93" s="31" t="s">
        <v>104</v>
      </c>
      <c r="B93" s="32">
        <f>ROUND(SUM(B88:B92),2)</f>
        <v>3290095492.75</v>
      </c>
      <c r="C93" s="32">
        <v>2436987782.6900001</v>
      </c>
      <c r="D93" s="60" t="s">
        <v>26</v>
      </c>
      <c r="E93" s="8"/>
      <c r="F93" s="20"/>
      <c r="G93" s="8"/>
      <c r="H93" s="8"/>
      <c r="I93" s="8"/>
      <c r="J93" s="8"/>
      <c r="K93" s="8"/>
      <c r="L93" s="8"/>
    </row>
    <row r="94" spans="1:12" s="9" customFormat="1" ht="14.5" x14ac:dyDescent="0.25">
      <c r="A94" s="31" t="s">
        <v>105</v>
      </c>
      <c r="B94" s="32">
        <v>0</v>
      </c>
      <c r="C94" s="32">
        <v>0</v>
      </c>
      <c r="D94" s="60" t="s">
        <v>26</v>
      </c>
      <c r="E94" s="8"/>
      <c r="F94" s="20"/>
      <c r="G94" s="8"/>
      <c r="H94" s="8"/>
      <c r="I94" s="8"/>
      <c r="J94" s="8"/>
      <c r="K94" s="8"/>
      <c r="L94" s="8"/>
    </row>
    <row r="95" spans="1:12" s="9" customFormat="1" ht="14.5" x14ac:dyDescent="0.25">
      <c r="A95" s="31" t="s">
        <v>106</v>
      </c>
      <c r="B95" s="32">
        <v>0</v>
      </c>
      <c r="C95" s="32">
        <v>0</v>
      </c>
      <c r="D95" s="60" t="s">
        <v>26</v>
      </c>
      <c r="E95" s="8"/>
      <c r="F95" s="20"/>
      <c r="G95" s="8"/>
      <c r="H95" s="8"/>
      <c r="I95" s="8"/>
      <c r="J95" s="8"/>
      <c r="K95" s="8"/>
      <c r="L95" s="8"/>
    </row>
    <row r="96" spans="1:12" s="9" customFormat="1" ht="14.5" x14ac:dyDescent="0.25">
      <c r="A96" s="31" t="s">
        <v>107</v>
      </c>
      <c r="B96" s="32">
        <v>0</v>
      </c>
      <c r="C96" s="32">
        <v>0</v>
      </c>
      <c r="D96" s="60" t="s">
        <v>26</v>
      </c>
      <c r="E96" s="8"/>
      <c r="F96" s="63"/>
      <c r="G96" s="46"/>
      <c r="H96" s="46"/>
      <c r="I96" s="46"/>
      <c r="J96" s="46"/>
      <c r="K96" s="46"/>
      <c r="L96" s="8"/>
    </row>
    <row r="97" spans="1:12" s="9" customFormat="1" ht="14.5" x14ac:dyDescent="0.25">
      <c r="A97" s="31" t="s">
        <v>108</v>
      </c>
      <c r="B97" s="32">
        <v>759514600</v>
      </c>
      <c r="C97" s="32">
        <v>0</v>
      </c>
      <c r="D97" s="60" t="s">
        <v>26</v>
      </c>
      <c r="E97" s="8"/>
      <c r="F97" s="48" t="s">
        <v>109</v>
      </c>
      <c r="G97" s="46"/>
      <c r="H97" s="46"/>
      <c r="I97" s="46"/>
      <c r="J97" s="46"/>
      <c r="K97" s="64"/>
      <c r="L97" s="8"/>
    </row>
    <row r="98" spans="1:12" s="9" customFormat="1" ht="14.5" x14ac:dyDescent="0.25">
      <c r="A98" s="31" t="s">
        <v>110</v>
      </c>
      <c r="B98" s="65">
        <v>1000604397.9299999</v>
      </c>
      <c r="C98" s="32">
        <v>0</v>
      </c>
      <c r="D98" s="60" t="s">
        <v>26</v>
      </c>
      <c r="E98" s="8"/>
      <c r="F98" s="48" t="s">
        <v>111</v>
      </c>
      <c r="G98" s="46"/>
      <c r="H98" s="46"/>
      <c r="I98" s="46"/>
      <c r="J98" s="46"/>
      <c r="K98" s="64"/>
      <c r="L98" s="8"/>
    </row>
    <row r="99" spans="1:12" s="9" customFormat="1" x14ac:dyDescent="0.25">
      <c r="A99" s="31" t="s">
        <v>97</v>
      </c>
      <c r="B99" s="32">
        <f>ROUND(SUM(B94:B98),2)</f>
        <v>1760118997.9300001</v>
      </c>
      <c r="C99" s="32">
        <v>0</v>
      </c>
      <c r="D99" s="60" t="s">
        <v>26</v>
      </c>
      <c r="E99" s="8"/>
      <c r="F99" s="51" t="s">
        <v>112</v>
      </c>
      <c r="G99" s="46"/>
      <c r="H99" s="46"/>
      <c r="I99" s="46"/>
      <c r="J99" s="46"/>
      <c r="K99" s="46"/>
      <c r="L99" s="8"/>
    </row>
    <row r="100" spans="1:12" s="9" customFormat="1" ht="14.5" x14ac:dyDescent="0.25">
      <c r="A100" s="66" t="s">
        <v>113</v>
      </c>
      <c r="B100" s="32">
        <v>45641396.200000003</v>
      </c>
      <c r="C100" s="32">
        <v>52224189.450000003</v>
      </c>
      <c r="D100" s="32">
        <f>B100</f>
        <v>45641396.200000003</v>
      </c>
      <c r="E100" s="8"/>
      <c r="F100" s="48" t="s">
        <v>114</v>
      </c>
      <c r="G100" s="46"/>
      <c r="H100" s="46"/>
      <c r="I100" s="46"/>
      <c r="J100" s="46"/>
      <c r="K100" s="64"/>
      <c r="L100" s="8"/>
    </row>
    <row r="101" spans="1:12" s="9" customFormat="1" ht="14.5" x14ac:dyDescent="0.25">
      <c r="A101" s="66" t="s">
        <v>115</v>
      </c>
      <c r="B101" s="36">
        <v>2301789.4900000002</v>
      </c>
      <c r="C101" s="32">
        <v>1285013.8799999999</v>
      </c>
      <c r="D101" s="32">
        <f>B101</f>
        <v>2301789.4900000002</v>
      </c>
      <c r="E101" s="8"/>
      <c r="F101" s="51" t="s">
        <v>116</v>
      </c>
      <c r="G101" s="46"/>
      <c r="H101" s="46"/>
      <c r="I101" s="46"/>
      <c r="J101" s="46"/>
      <c r="K101" s="46"/>
      <c r="L101" s="8"/>
    </row>
    <row r="102" spans="1:12" s="9" customFormat="1" ht="14.5" x14ac:dyDescent="0.25">
      <c r="A102" s="66" t="s">
        <v>117</v>
      </c>
      <c r="B102" s="36">
        <v>3290095492.75</v>
      </c>
      <c r="C102" s="65">
        <v>2349307782.6900001</v>
      </c>
      <c r="D102" s="60" t="s">
        <v>26</v>
      </c>
      <c r="E102" s="8"/>
      <c r="F102" s="48" t="s">
        <v>118</v>
      </c>
      <c r="G102" s="63"/>
      <c r="H102" s="46"/>
      <c r="I102" s="46"/>
      <c r="J102" s="46"/>
      <c r="K102" s="46"/>
      <c r="L102" s="8"/>
    </row>
    <row r="103" spans="1:12" s="9" customFormat="1" ht="14.5" x14ac:dyDescent="0.25">
      <c r="A103" s="66" t="s">
        <v>119</v>
      </c>
      <c r="B103" s="32">
        <v>34213600.100000001</v>
      </c>
      <c r="C103" s="32">
        <v>35075727.899999999</v>
      </c>
      <c r="D103" s="60" t="s">
        <v>26</v>
      </c>
      <c r="E103" s="8"/>
      <c r="F103" s="46"/>
      <c r="G103" s="63"/>
      <c r="H103" s="46"/>
      <c r="I103" s="46"/>
      <c r="J103" s="46"/>
      <c r="K103" s="46"/>
      <c r="L103" s="8"/>
    </row>
    <row r="104" spans="1:12" s="9" customFormat="1" x14ac:dyDescent="0.25">
      <c r="A104" s="31" t="s">
        <v>120</v>
      </c>
      <c r="B104" s="60">
        <v>105397300</v>
      </c>
      <c r="C104" s="60">
        <v>193077300</v>
      </c>
      <c r="D104" s="60" t="s">
        <v>26</v>
      </c>
      <c r="E104" s="8"/>
      <c r="F104" s="63"/>
      <c r="G104" s="67"/>
      <c r="H104" s="8"/>
      <c r="I104" s="8"/>
      <c r="J104" s="8"/>
      <c r="K104" s="8"/>
      <c r="L104" s="8"/>
    </row>
    <row r="105" spans="1:12" s="9" customFormat="1" ht="12.75" customHeight="1" x14ac:dyDescent="0.25">
      <c r="A105" s="241"/>
      <c r="B105" s="241"/>
      <c r="C105" s="241"/>
      <c r="D105" s="241"/>
      <c r="E105" s="8"/>
      <c r="F105" s="63"/>
      <c r="G105" s="8"/>
      <c r="H105" s="8"/>
      <c r="I105" s="8"/>
      <c r="J105" s="8"/>
      <c r="K105" s="8"/>
      <c r="L105" s="8"/>
    </row>
    <row r="106" spans="1:12" s="9" customFormat="1" x14ac:dyDescent="0.25">
      <c r="A106" s="242"/>
      <c r="B106" s="242"/>
      <c r="C106" s="242"/>
      <c r="D106" s="242"/>
      <c r="E106" s="8"/>
      <c r="F106" s="63"/>
      <c r="G106" s="8"/>
      <c r="H106" s="8"/>
      <c r="I106" s="8"/>
      <c r="J106" s="8"/>
      <c r="K106" s="8"/>
      <c r="L106" s="8"/>
    </row>
    <row r="107" spans="1:12" s="9" customFormat="1" x14ac:dyDescent="0.25">
      <c r="A107" s="8"/>
      <c r="B107" s="62"/>
      <c r="C107" s="62"/>
      <c r="D107" s="8"/>
      <c r="E107" s="8"/>
      <c r="F107" s="63"/>
      <c r="G107" s="8"/>
      <c r="H107" s="8"/>
      <c r="I107" s="8"/>
      <c r="J107" s="8"/>
      <c r="K107" s="8"/>
      <c r="L107" s="8"/>
    </row>
    <row r="108" spans="1:12" s="9" customFormat="1" ht="13" x14ac:dyDescent="0.3">
      <c r="A108" s="7" t="s">
        <v>121</v>
      </c>
      <c r="B108" s="8"/>
      <c r="C108" s="8"/>
      <c r="D108" s="8"/>
      <c r="E108" s="8"/>
      <c r="F108" s="63"/>
      <c r="G108" s="8"/>
      <c r="H108" s="8"/>
      <c r="I108" s="8"/>
      <c r="J108" s="8"/>
      <c r="K108" s="8"/>
      <c r="L108" s="8"/>
    </row>
    <row r="109" spans="1:12" s="9" customFormat="1" ht="12.75" customHeight="1" x14ac:dyDescent="0.3">
      <c r="A109" s="8"/>
      <c r="B109" s="68" t="s">
        <v>686</v>
      </c>
      <c r="C109" s="252" t="s">
        <v>122</v>
      </c>
      <c r="D109" s="253"/>
      <c r="E109" s="254"/>
      <c r="F109" s="63"/>
      <c r="G109" s="69" t="s">
        <v>123</v>
      </c>
      <c r="H109" s="70"/>
      <c r="I109" s="70"/>
      <c r="J109" s="71"/>
      <c r="K109" s="72"/>
      <c r="L109" s="8"/>
    </row>
    <row r="110" spans="1:12" s="9" customFormat="1" ht="13" x14ac:dyDescent="0.3">
      <c r="A110" s="31" t="s">
        <v>124</v>
      </c>
      <c r="B110" s="32">
        <v>16965056301.940001</v>
      </c>
      <c r="C110" s="237" t="s">
        <v>125</v>
      </c>
      <c r="D110" s="238"/>
      <c r="E110" s="239"/>
      <c r="F110" s="62"/>
      <c r="G110" s="73"/>
      <c r="H110" s="74"/>
      <c r="I110" s="74"/>
      <c r="J110" s="74"/>
      <c r="K110" s="75"/>
      <c r="L110" s="8"/>
    </row>
    <row r="111" spans="1:12" s="9" customFormat="1" ht="14.5" x14ac:dyDescent="0.25">
      <c r="A111" s="31" t="s">
        <v>126</v>
      </c>
      <c r="B111" s="65">
        <v>2436987782.6900001</v>
      </c>
      <c r="C111" s="237" t="s">
        <v>127</v>
      </c>
      <c r="D111" s="238"/>
      <c r="E111" s="239"/>
      <c r="F111" s="62"/>
      <c r="G111" s="76" t="s">
        <v>128</v>
      </c>
      <c r="H111" s="74"/>
      <c r="I111" s="74"/>
      <c r="J111" s="74"/>
      <c r="K111" s="75"/>
      <c r="L111" s="8"/>
    </row>
    <row r="112" spans="1:12" s="9" customFormat="1" ht="13" x14ac:dyDescent="0.3">
      <c r="A112" s="31" t="s">
        <v>129</v>
      </c>
      <c r="B112" s="32">
        <v>0</v>
      </c>
      <c r="C112" s="237" t="s">
        <v>130</v>
      </c>
      <c r="D112" s="238"/>
      <c r="E112" s="239"/>
      <c r="F112" s="62"/>
      <c r="G112" s="77" t="s">
        <v>131</v>
      </c>
      <c r="H112" s="78">
        <f>ROUND(H129,2)</f>
        <v>18805636646.509998</v>
      </c>
      <c r="I112" s="74" t="s">
        <v>132</v>
      </c>
      <c r="J112" s="74"/>
      <c r="K112" s="75"/>
      <c r="L112" s="8"/>
    </row>
    <row r="113" spans="1:12" s="9" customFormat="1" ht="12.75" customHeight="1" x14ac:dyDescent="0.3">
      <c r="A113" s="31" t="s">
        <v>133</v>
      </c>
      <c r="B113" s="32">
        <v>0</v>
      </c>
      <c r="C113" s="237" t="s">
        <v>134</v>
      </c>
      <c r="D113" s="238"/>
      <c r="E113" s="239"/>
      <c r="F113" s="62"/>
      <c r="G113" s="77" t="s">
        <v>135</v>
      </c>
      <c r="H113" s="78">
        <f>ROUND(H144,2)</f>
        <v>16965056301.940001</v>
      </c>
      <c r="I113" s="233" t="s">
        <v>136</v>
      </c>
      <c r="J113" s="233"/>
      <c r="K113" s="234"/>
      <c r="L113" s="8"/>
    </row>
    <row r="114" spans="1:12" s="9" customFormat="1" x14ac:dyDescent="0.25">
      <c r="A114" s="31" t="s">
        <v>137</v>
      </c>
      <c r="B114" s="32">
        <v>105397300</v>
      </c>
      <c r="C114" s="237" t="s">
        <v>138</v>
      </c>
      <c r="D114" s="238"/>
      <c r="E114" s="239"/>
      <c r="F114" s="62"/>
      <c r="G114" s="79"/>
      <c r="H114" s="80"/>
      <c r="I114" s="235"/>
      <c r="J114" s="235"/>
      <c r="K114" s="236"/>
      <c r="L114" s="8"/>
    </row>
    <row r="115" spans="1:12" s="9" customFormat="1" ht="14.5" x14ac:dyDescent="0.25">
      <c r="A115" s="81" t="s">
        <v>139</v>
      </c>
      <c r="B115" s="32">
        <v>962357216.53999996</v>
      </c>
      <c r="C115" s="246" t="s">
        <v>140</v>
      </c>
      <c r="D115" s="247"/>
      <c r="E115" s="248"/>
      <c r="F115" s="62"/>
      <c r="G115" s="76"/>
      <c r="H115" s="74"/>
      <c r="I115" s="74"/>
      <c r="J115" s="74"/>
      <c r="K115" s="75"/>
      <c r="L115" s="8"/>
    </row>
    <row r="116" spans="1:12" s="9" customFormat="1" ht="14.5" x14ac:dyDescent="0.25">
      <c r="A116" s="31" t="s">
        <v>141</v>
      </c>
      <c r="B116" s="32">
        <v>0</v>
      </c>
      <c r="C116" s="246" t="s">
        <v>142</v>
      </c>
      <c r="D116" s="247"/>
      <c r="E116" s="248"/>
      <c r="F116" s="62"/>
      <c r="G116" s="77" t="s">
        <v>143</v>
      </c>
      <c r="H116" s="74" t="s">
        <v>144</v>
      </c>
      <c r="I116" s="74"/>
      <c r="J116" s="74"/>
      <c r="K116" s="75"/>
      <c r="L116" s="8"/>
    </row>
    <row r="117" spans="1:12" s="9" customFormat="1" ht="14.5" x14ac:dyDescent="0.25">
      <c r="A117" s="31" t="s">
        <v>145</v>
      </c>
      <c r="B117" s="32">
        <v>0</v>
      </c>
      <c r="C117" s="246" t="s">
        <v>146</v>
      </c>
      <c r="D117" s="247"/>
      <c r="E117" s="248"/>
      <c r="F117" s="62"/>
      <c r="G117" s="82" t="s">
        <v>147</v>
      </c>
      <c r="H117" s="74" t="s">
        <v>148</v>
      </c>
      <c r="I117" s="74"/>
      <c r="J117" s="74"/>
      <c r="K117" s="75"/>
      <c r="L117" s="8"/>
    </row>
    <row r="118" spans="1:12" s="9" customFormat="1" ht="13" x14ac:dyDescent="0.3">
      <c r="A118" s="31" t="s">
        <v>149</v>
      </c>
      <c r="B118" s="32">
        <v>260269004.00999999</v>
      </c>
      <c r="C118" s="237" t="s">
        <v>150</v>
      </c>
      <c r="D118" s="238"/>
      <c r="E118" s="239"/>
      <c r="F118" s="62"/>
      <c r="G118" s="76"/>
      <c r="H118" s="78">
        <f>D213</f>
        <v>19005507285.849998</v>
      </c>
      <c r="I118" s="74" t="s">
        <v>151</v>
      </c>
      <c r="J118" s="74"/>
      <c r="K118" s="75"/>
      <c r="L118" s="8"/>
    </row>
    <row r="119" spans="1:12" s="9" customFormat="1" ht="13" x14ac:dyDescent="0.3">
      <c r="A119" s="31" t="s">
        <v>152</v>
      </c>
      <c r="B119" s="32">
        <v>28049.82</v>
      </c>
      <c r="C119" s="237" t="s">
        <v>153</v>
      </c>
      <c r="D119" s="238"/>
      <c r="E119" s="239"/>
      <c r="F119" s="62"/>
      <c r="G119" s="76"/>
      <c r="H119" s="83">
        <v>18805636646.509998</v>
      </c>
      <c r="I119" s="74" t="s">
        <v>154</v>
      </c>
      <c r="J119" s="74"/>
      <c r="K119" s="75"/>
      <c r="L119" s="8"/>
    </row>
    <row r="120" spans="1:12" s="9" customFormat="1" x14ac:dyDescent="0.25">
      <c r="A120" s="31" t="s">
        <v>155</v>
      </c>
      <c r="B120" s="32">
        <v>0</v>
      </c>
      <c r="C120" s="249" t="s">
        <v>156</v>
      </c>
      <c r="D120" s="250"/>
      <c r="E120" s="251"/>
      <c r="F120" s="62"/>
      <c r="G120" s="76"/>
      <c r="H120" s="84" t="s">
        <v>157</v>
      </c>
      <c r="I120" s="74"/>
      <c r="J120" s="74"/>
      <c r="K120" s="75"/>
      <c r="L120" s="8"/>
    </row>
    <row r="121" spans="1:12" s="9" customFormat="1" ht="12.75" customHeight="1" x14ac:dyDescent="0.25">
      <c r="A121" s="31" t="s">
        <v>158</v>
      </c>
      <c r="B121" s="32">
        <v>18284787114.259998</v>
      </c>
      <c r="C121" s="62"/>
      <c r="D121" s="8"/>
      <c r="E121" s="8"/>
      <c r="F121" s="62"/>
      <c r="G121" s="76"/>
      <c r="H121" s="84">
        <v>0.75</v>
      </c>
      <c r="I121" s="74" t="s">
        <v>159</v>
      </c>
      <c r="J121" s="74"/>
      <c r="K121" s="75"/>
      <c r="L121" s="8"/>
    </row>
    <row r="122" spans="1:12" s="9" customFormat="1" ht="12.75" customHeight="1" x14ac:dyDescent="0.25">
      <c r="A122" s="31" t="s">
        <v>160</v>
      </c>
      <c r="B122" s="32" t="s">
        <v>161</v>
      </c>
      <c r="C122" s="8"/>
      <c r="D122" s="8"/>
      <c r="E122" s="8"/>
      <c r="F122" s="8"/>
      <c r="G122" s="76"/>
      <c r="H122" s="85" t="s">
        <v>162</v>
      </c>
      <c r="I122" s="74" t="s">
        <v>163</v>
      </c>
      <c r="J122" s="74"/>
      <c r="K122" s="75"/>
      <c r="L122" s="8"/>
    </row>
    <row r="123" spans="1:12" s="9" customFormat="1" x14ac:dyDescent="0.25">
      <c r="A123" s="31" t="s">
        <v>164</v>
      </c>
      <c r="B123" s="86">
        <v>0.89280000000000004</v>
      </c>
      <c r="C123" s="8"/>
      <c r="D123" s="8"/>
      <c r="E123" s="8"/>
      <c r="F123" s="8"/>
      <c r="G123" s="76"/>
      <c r="H123" s="84">
        <v>0.25</v>
      </c>
      <c r="I123" s="74" t="s">
        <v>165</v>
      </c>
      <c r="J123" s="74"/>
      <c r="K123" s="75"/>
      <c r="L123" s="8"/>
    </row>
    <row r="124" spans="1:12" s="9" customFormat="1" ht="12.75" customHeight="1" x14ac:dyDescent="0.25">
      <c r="A124" s="31" t="s">
        <v>166</v>
      </c>
      <c r="B124" s="86">
        <v>0.91500000000000004</v>
      </c>
      <c r="C124" s="87"/>
      <c r="D124" s="62"/>
      <c r="E124" s="8"/>
      <c r="F124" s="8"/>
      <c r="G124" s="76"/>
      <c r="H124" s="74" t="s">
        <v>167</v>
      </c>
      <c r="I124" s="74"/>
      <c r="J124" s="74"/>
      <c r="K124" s="75"/>
      <c r="L124" s="8"/>
    </row>
    <row r="125" spans="1:12" s="9" customFormat="1" ht="12.75" customHeight="1" x14ac:dyDescent="0.25">
      <c r="A125" s="31" t="s">
        <v>168</v>
      </c>
      <c r="B125" s="86">
        <v>0.89280000000000004</v>
      </c>
      <c r="C125" s="87"/>
      <c r="D125" s="8"/>
      <c r="E125" s="8"/>
      <c r="F125" s="8"/>
      <c r="G125" s="82" t="s">
        <v>169</v>
      </c>
      <c r="H125" s="74" t="s">
        <v>170</v>
      </c>
      <c r="I125" s="74"/>
      <c r="J125" s="74"/>
      <c r="K125" s="75"/>
      <c r="L125" s="8"/>
    </row>
    <row r="126" spans="1:12" s="9" customFormat="1" ht="13" x14ac:dyDescent="0.3">
      <c r="A126" s="31" t="s">
        <v>171</v>
      </c>
      <c r="B126" s="86">
        <v>0.91</v>
      </c>
      <c r="C126" s="8"/>
      <c r="D126" s="8"/>
      <c r="E126" s="8"/>
      <c r="F126" s="8"/>
      <c r="G126" s="82"/>
      <c r="H126" s="78">
        <v>0</v>
      </c>
      <c r="I126" s="74" t="s">
        <v>172</v>
      </c>
      <c r="J126" s="74"/>
      <c r="K126" s="75"/>
      <c r="L126" s="8"/>
    </row>
    <row r="127" spans="1:12" s="9" customFormat="1" ht="13" x14ac:dyDescent="0.3">
      <c r="A127" s="31" t="s">
        <v>173</v>
      </c>
      <c r="B127" s="32">
        <v>3720575133.2600002</v>
      </c>
      <c r="C127" s="62"/>
      <c r="D127" s="88"/>
      <c r="E127" s="8"/>
      <c r="F127" s="8"/>
      <c r="G127" s="76"/>
      <c r="H127" s="78">
        <v>0</v>
      </c>
      <c r="I127" s="74" t="s">
        <v>174</v>
      </c>
      <c r="J127" s="74"/>
      <c r="K127" s="75"/>
      <c r="L127" s="8"/>
    </row>
    <row r="128" spans="1:12" s="9" customFormat="1" x14ac:dyDescent="0.25">
      <c r="A128" s="31" t="s">
        <v>175</v>
      </c>
      <c r="B128" s="86">
        <v>0.2555</v>
      </c>
      <c r="C128" s="8"/>
      <c r="D128" s="88"/>
      <c r="E128" s="8"/>
      <c r="F128" s="8"/>
      <c r="G128" s="76"/>
      <c r="H128" s="74"/>
      <c r="I128" s="74"/>
      <c r="J128" s="74"/>
      <c r="K128" s="75"/>
      <c r="L128" s="8"/>
    </row>
    <row r="129" spans="1:12" s="9" customFormat="1" ht="13" x14ac:dyDescent="0.3">
      <c r="A129" s="46"/>
      <c r="B129" s="46"/>
      <c r="C129" s="8"/>
      <c r="D129" s="8"/>
      <c r="E129" s="8"/>
      <c r="F129" s="8"/>
      <c r="G129" s="76"/>
      <c r="H129" s="78">
        <f>ROUND(H119,2)</f>
        <v>18805636646.509998</v>
      </c>
      <c r="I129" s="74" t="s">
        <v>176</v>
      </c>
      <c r="J129" s="74"/>
      <c r="K129" s="75"/>
      <c r="L129" s="8"/>
    </row>
    <row r="130" spans="1:12" s="9" customFormat="1" ht="13" x14ac:dyDescent="0.3">
      <c r="A130" s="46"/>
      <c r="B130" s="46"/>
      <c r="C130" s="8"/>
      <c r="D130" s="8"/>
      <c r="E130" s="8"/>
      <c r="F130" s="8"/>
      <c r="G130" s="76"/>
      <c r="H130" s="78"/>
      <c r="I130" s="74"/>
      <c r="J130" s="74"/>
      <c r="K130" s="75"/>
      <c r="L130" s="8"/>
    </row>
    <row r="131" spans="1:12" s="9" customFormat="1" ht="14.5" x14ac:dyDescent="0.25">
      <c r="A131" s="51" t="s">
        <v>177</v>
      </c>
      <c r="B131" s="89"/>
      <c r="C131" s="53" t="s">
        <v>681</v>
      </c>
      <c r="E131" s="64"/>
      <c r="F131" s="8"/>
      <c r="G131" s="77" t="s">
        <v>178</v>
      </c>
      <c r="H131" s="74" t="s">
        <v>179</v>
      </c>
      <c r="I131" s="74"/>
      <c r="J131" s="74"/>
      <c r="K131" s="75"/>
      <c r="L131" s="8"/>
    </row>
    <row r="132" spans="1:12" s="9" customFormat="1" ht="14.5" x14ac:dyDescent="0.25">
      <c r="A132" s="48" t="s">
        <v>180</v>
      </c>
      <c r="B132" s="63"/>
      <c r="C132" s="46"/>
      <c r="D132" s="46"/>
      <c r="E132" s="46"/>
      <c r="F132" s="8"/>
      <c r="G132" s="82" t="s">
        <v>147</v>
      </c>
      <c r="H132" s="74" t="s">
        <v>148</v>
      </c>
      <c r="I132" s="74"/>
      <c r="J132" s="74"/>
      <c r="K132" s="75"/>
      <c r="L132" s="88"/>
    </row>
    <row r="133" spans="1:12" s="9" customFormat="1" ht="13" x14ac:dyDescent="0.3">
      <c r="A133" s="51" t="s">
        <v>181</v>
      </c>
      <c r="B133" s="46"/>
      <c r="C133" s="46"/>
      <c r="D133" s="46"/>
      <c r="E133" s="46"/>
      <c r="F133" s="8"/>
      <c r="G133" s="76"/>
      <c r="H133" s="78">
        <f>D213</f>
        <v>19005507285.849998</v>
      </c>
      <c r="I133" s="74" t="s">
        <v>151</v>
      </c>
      <c r="J133" s="74"/>
      <c r="K133" s="75"/>
      <c r="L133" s="8"/>
    </row>
    <row r="134" spans="1:12" s="9" customFormat="1" ht="15" x14ac:dyDescent="0.3">
      <c r="A134" s="48" t="s">
        <v>182</v>
      </c>
      <c r="B134" s="89"/>
      <c r="C134" s="46"/>
      <c r="D134" s="51"/>
      <c r="E134" s="46"/>
      <c r="F134" s="8"/>
      <c r="G134" s="76"/>
      <c r="H134" s="83">
        <v>19002079191.240002</v>
      </c>
      <c r="I134" s="74" t="s">
        <v>183</v>
      </c>
      <c r="J134" s="74"/>
      <c r="K134" s="75"/>
      <c r="L134" s="8"/>
    </row>
    <row r="135" spans="1:12" s="9" customFormat="1" x14ac:dyDescent="0.25">
      <c r="A135" s="53" t="s">
        <v>184</v>
      </c>
      <c r="B135" s="46"/>
      <c r="C135" s="8"/>
      <c r="E135" s="8"/>
      <c r="F135" s="8"/>
      <c r="G135" s="76"/>
      <c r="H135" s="84" t="s">
        <v>185</v>
      </c>
      <c r="I135" s="74"/>
      <c r="J135" s="74"/>
      <c r="K135" s="75"/>
      <c r="L135" s="8"/>
    </row>
    <row r="136" spans="1:12" s="9" customFormat="1" ht="14.5" x14ac:dyDescent="0.25">
      <c r="A136" s="54" t="s">
        <v>186</v>
      </c>
      <c r="B136" s="8"/>
      <c r="C136" s="8"/>
      <c r="D136" s="8"/>
      <c r="E136" s="8"/>
      <c r="F136" s="8"/>
      <c r="G136" s="76"/>
      <c r="H136" s="90" t="s">
        <v>187</v>
      </c>
      <c r="I136" s="74" t="s">
        <v>159</v>
      </c>
      <c r="J136" s="74"/>
      <c r="K136" s="75"/>
      <c r="L136" s="8"/>
    </row>
    <row r="137" spans="1:12" s="9" customFormat="1" x14ac:dyDescent="0.25">
      <c r="A137" s="53" t="s">
        <v>188</v>
      </c>
      <c r="B137" s="8"/>
      <c r="C137" s="8"/>
      <c r="D137" s="8"/>
      <c r="E137" s="8"/>
      <c r="F137" s="8"/>
      <c r="G137" s="76"/>
      <c r="H137" s="85" t="s">
        <v>162</v>
      </c>
      <c r="I137" s="74" t="s">
        <v>163</v>
      </c>
      <c r="J137" s="74"/>
      <c r="K137" s="75"/>
      <c r="L137" s="8"/>
    </row>
    <row r="138" spans="1:12" s="9" customFormat="1" ht="14.5" x14ac:dyDescent="0.25">
      <c r="A138" s="54" t="s">
        <v>189</v>
      </c>
      <c r="B138" s="8"/>
      <c r="C138" s="8"/>
      <c r="D138" s="8"/>
      <c r="E138" s="8"/>
      <c r="F138" s="8"/>
      <c r="G138" s="76"/>
      <c r="H138" s="84">
        <v>0.25</v>
      </c>
      <c r="I138" s="74" t="s">
        <v>165</v>
      </c>
      <c r="J138" s="74"/>
      <c r="K138" s="75"/>
      <c r="L138" s="8"/>
    </row>
    <row r="139" spans="1:12" s="9" customFormat="1" x14ac:dyDescent="0.25">
      <c r="A139" s="53" t="s">
        <v>190</v>
      </c>
      <c r="B139" s="8"/>
      <c r="C139" s="8"/>
      <c r="D139" s="8"/>
      <c r="E139" s="8"/>
      <c r="F139" s="8"/>
      <c r="G139" s="76"/>
      <c r="H139" s="74" t="s">
        <v>167</v>
      </c>
      <c r="I139" s="74"/>
      <c r="J139" s="74"/>
      <c r="K139" s="75"/>
      <c r="L139" s="8"/>
    </row>
    <row r="140" spans="1:12" s="9" customFormat="1" ht="15" x14ac:dyDescent="0.3">
      <c r="A140" s="54" t="s">
        <v>191</v>
      </c>
      <c r="B140" s="8"/>
      <c r="C140" s="8"/>
      <c r="D140" s="8"/>
      <c r="E140" s="8"/>
      <c r="F140" s="8"/>
      <c r="G140" s="82" t="s">
        <v>169</v>
      </c>
      <c r="H140" s="74" t="s">
        <v>170</v>
      </c>
      <c r="I140" s="91"/>
      <c r="J140" s="74"/>
      <c r="K140" s="75"/>
      <c r="L140" s="8"/>
    </row>
    <row r="141" spans="1:12" s="9" customFormat="1" ht="13" x14ac:dyDescent="0.3">
      <c r="A141" s="53" t="s">
        <v>192</v>
      </c>
      <c r="B141" s="8"/>
      <c r="C141" s="8"/>
      <c r="D141" s="8"/>
      <c r="E141" s="8"/>
      <c r="F141" s="8"/>
      <c r="G141" s="76"/>
      <c r="H141" s="78">
        <v>0</v>
      </c>
      <c r="I141" s="74" t="s">
        <v>172</v>
      </c>
      <c r="J141" s="74"/>
      <c r="K141" s="75"/>
      <c r="L141" s="8"/>
    </row>
    <row r="142" spans="1:12" s="9" customFormat="1" ht="15" x14ac:dyDescent="0.3">
      <c r="A142" s="54"/>
      <c r="B142" s="8"/>
      <c r="C142" s="8"/>
      <c r="D142" s="8"/>
      <c r="E142" s="8"/>
      <c r="F142" s="8"/>
      <c r="G142" s="76"/>
      <c r="H142" s="78">
        <v>0</v>
      </c>
      <c r="I142" s="74" t="s">
        <v>174</v>
      </c>
      <c r="J142" s="74"/>
      <c r="K142" s="75"/>
      <c r="L142" s="8"/>
    </row>
    <row r="143" spans="1:12" s="9" customFormat="1" x14ac:dyDescent="0.25">
      <c r="A143" s="53"/>
      <c r="B143" s="8"/>
      <c r="C143" s="8"/>
      <c r="D143" s="8"/>
      <c r="E143" s="8"/>
      <c r="F143" s="8"/>
      <c r="G143" s="76"/>
      <c r="H143" s="74"/>
      <c r="I143" s="74"/>
      <c r="J143" s="74"/>
      <c r="K143" s="75"/>
      <c r="L143" s="8"/>
    </row>
    <row r="144" spans="1:12" s="9" customFormat="1" ht="12.75" customHeight="1" x14ac:dyDescent="0.3">
      <c r="A144" s="54"/>
      <c r="B144" s="8"/>
      <c r="C144" s="8"/>
      <c r="D144" s="8"/>
      <c r="E144" s="8"/>
      <c r="F144" s="8"/>
      <c r="G144" s="76"/>
      <c r="H144" s="83">
        <v>16965056301.940001</v>
      </c>
      <c r="I144" s="74" t="s">
        <v>193</v>
      </c>
      <c r="J144" s="74"/>
      <c r="K144" s="75"/>
      <c r="L144" s="8"/>
    </row>
    <row r="145" spans="1:12" s="9" customFormat="1" x14ac:dyDescent="0.25">
      <c r="A145" s="53"/>
      <c r="B145" s="8"/>
      <c r="C145" s="8"/>
      <c r="D145" s="8"/>
      <c r="E145" s="8"/>
      <c r="F145" s="8"/>
      <c r="G145" s="79"/>
      <c r="H145" s="80"/>
      <c r="I145" s="80"/>
      <c r="J145" s="80"/>
      <c r="K145" s="92"/>
      <c r="L145" s="8"/>
    </row>
    <row r="146" spans="1:12" s="9" customFormat="1" x14ac:dyDescent="0.25">
      <c r="A146" s="8"/>
      <c r="B146" s="8"/>
      <c r="C146" s="8"/>
      <c r="D146" s="8"/>
      <c r="E146" s="8"/>
      <c r="F146" s="8"/>
      <c r="G146" s="8"/>
      <c r="H146" s="8"/>
      <c r="I146" s="8"/>
      <c r="J146" s="8"/>
      <c r="K146" s="8"/>
      <c r="L146" s="8"/>
    </row>
    <row r="147" spans="1:12" ht="25.5" customHeight="1" x14ac:dyDescent="0.25">
      <c r="A147" s="228" t="s">
        <v>0</v>
      </c>
      <c r="B147" s="228"/>
      <c r="C147" s="228"/>
      <c r="D147" s="228"/>
      <c r="E147" s="228"/>
      <c r="F147" s="228"/>
      <c r="G147" s="228"/>
      <c r="H147" s="228"/>
      <c r="I147" s="228"/>
      <c r="J147" s="228"/>
      <c r="K147" s="228"/>
      <c r="L147" s="1"/>
    </row>
    <row r="148" spans="1:12" ht="25.5" customHeight="1" x14ac:dyDescent="0.25">
      <c r="A148" s="228"/>
      <c r="B148" s="228"/>
      <c r="C148" s="228"/>
      <c r="D148" s="228"/>
      <c r="E148" s="228"/>
      <c r="F148" s="228"/>
      <c r="G148" s="228"/>
      <c r="H148" s="228"/>
      <c r="I148" s="228"/>
      <c r="J148" s="228"/>
      <c r="K148" s="228"/>
      <c r="L148" s="1"/>
    </row>
    <row r="149" spans="1:12" ht="25.5" customHeight="1" x14ac:dyDescent="0.25">
      <c r="A149" s="229"/>
      <c r="B149" s="229"/>
      <c r="C149" s="229"/>
      <c r="D149" s="229"/>
      <c r="E149" s="229"/>
      <c r="F149" s="229"/>
      <c r="G149" s="229"/>
      <c r="H149" s="229"/>
      <c r="I149" s="229"/>
      <c r="J149" s="229"/>
      <c r="K149" s="229"/>
      <c r="L149" s="2"/>
    </row>
    <row r="150" spans="1:12" s="9" customFormat="1" ht="13" x14ac:dyDescent="0.3">
      <c r="A150" s="93" t="s">
        <v>687</v>
      </c>
      <c r="C150" s="8"/>
      <c r="D150" s="8"/>
      <c r="E150" s="8"/>
      <c r="F150" s="8"/>
      <c r="G150" s="8"/>
      <c r="H150" s="8"/>
      <c r="I150" s="8"/>
      <c r="J150" s="8"/>
      <c r="K150" s="8"/>
      <c r="L150" s="8"/>
    </row>
    <row r="151" spans="1:12" s="9" customFormat="1" ht="13" x14ac:dyDescent="0.3">
      <c r="A151" s="7"/>
      <c r="B151" s="8"/>
      <c r="C151" s="8"/>
      <c r="D151" s="8"/>
      <c r="E151" s="8"/>
      <c r="F151" s="8"/>
      <c r="G151" s="8"/>
      <c r="H151" s="8"/>
      <c r="I151" s="8"/>
      <c r="J151" s="8"/>
      <c r="K151" s="8"/>
      <c r="L151" s="8"/>
    </row>
    <row r="152" spans="1:12" s="9" customFormat="1" ht="14.5" x14ac:dyDescent="0.25">
      <c r="A152" s="10" t="s">
        <v>194</v>
      </c>
      <c r="B152" s="94" t="s">
        <v>195</v>
      </c>
      <c r="C152" s="8"/>
      <c r="D152" s="54" t="s">
        <v>196</v>
      </c>
      <c r="E152" s="8"/>
      <c r="F152" s="8"/>
      <c r="G152" s="8"/>
      <c r="H152" s="8"/>
      <c r="I152" s="8"/>
      <c r="J152" s="8"/>
      <c r="K152" s="8"/>
      <c r="L152" s="8"/>
    </row>
    <row r="153" spans="1:12" s="9" customFormat="1" ht="14.5" x14ac:dyDescent="0.25">
      <c r="A153" s="10" t="s">
        <v>197</v>
      </c>
      <c r="B153" s="95" t="s">
        <v>198</v>
      </c>
      <c r="C153" s="8"/>
      <c r="D153" s="54" t="s">
        <v>199</v>
      </c>
      <c r="E153" s="96"/>
      <c r="F153" s="8"/>
      <c r="G153" s="8"/>
      <c r="H153" s="8"/>
      <c r="I153" s="8"/>
      <c r="J153" s="8"/>
      <c r="K153" s="8"/>
      <c r="L153" s="8"/>
    </row>
    <row r="154" spans="1:12" s="9" customFormat="1" ht="25" x14ac:dyDescent="0.25">
      <c r="A154" s="10" t="s">
        <v>200</v>
      </c>
      <c r="B154" s="32">
        <v>14564211981</v>
      </c>
      <c r="C154" s="97"/>
      <c r="D154" s="54" t="s">
        <v>201</v>
      </c>
      <c r="E154" s="96"/>
      <c r="F154" s="8"/>
      <c r="G154" s="8"/>
      <c r="H154" s="8"/>
      <c r="I154" s="8"/>
      <c r="J154" s="8"/>
      <c r="K154" s="8"/>
      <c r="L154" s="8"/>
    </row>
    <row r="155" spans="1:12" s="9" customFormat="1" ht="25.5" customHeight="1" x14ac:dyDescent="0.25">
      <c r="A155" s="10" t="s">
        <v>202</v>
      </c>
      <c r="B155" s="32">
        <v>14770324157.209999</v>
      </c>
      <c r="C155" s="8"/>
      <c r="D155" s="54" t="s">
        <v>203</v>
      </c>
      <c r="E155" s="8"/>
      <c r="F155" s="8"/>
      <c r="G155" s="8"/>
      <c r="H155" s="8"/>
      <c r="I155" s="8"/>
      <c r="J155" s="8"/>
      <c r="K155" s="8"/>
      <c r="L155" s="8"/>
    </row>
    <row r="156" spans="1:12" s="9" customFormat="1" x14ac:dyDescent="0.25">
      <c r="A156" s="10" t="s">
        <v>204</v>
      </c>
      <c r="B156" s="32">
        <f>ROUND(D229,2)</f>
        <v>19005507285.849998</v>
      </c>
      <c r="C156" s="8"/>
      <c r="D156" s="53" t="s">
        <v>205</v>
      </c>
      <c r="E156" s="8"/>
      <c r="F156" s="8"/>
      <c r="G156" s="8"/>
      <c r="H156" s="8"/>
      <c r="I156" s="8"/>
      <c r="J156" s="8"/>
      <c r="K156" s="8"/>
      <c r="L156" s="8"/>
    </row>
    <row r="157" spans="1:12" s="9" customFormat="1" ht="12.75" customHeight="1" x14ac:dyDescent="0.25">
      <c r="A157" s="10" t="s">
        <v>206</v>
      </c>
      <c r="B157" s="32">
        <v>3477649578.54</v>
      </c>
      <c r="C157" s="8"/>
      <c r="D157" s="54" t="s">
        <v>207</v>
      </c>
      <c r="E157" s="8"/>
      <c r="F157" s="8"/>
      <c r="G157" s="8"/>
      <c r="H157" s="8"/>
      <c r="I157" s="8"/>
      <c r="J157" s="8"/>
      <c r="K157" s="8"/>
      <c r="L157" s="8"/>
    </row>
    <row r="158" spans="1:12" s="9" customFormat="1" ht="14.5" x14ac:dyDescent="0.25">
      <c r="A158" s="10" t="s">
        <v>208</v>
      </c>
      <c r="B158" s="36">
        <v>0</v>
      </c>
      <c r="C158" s="8"/>
      <c r="D158" s="54" t="s">
        <v>209</v>
      </c>
      <c r="E158" s="8"/>
      <c r="F158" s="8"/>
      <c r="G158" s="8"/>
      <c r="H158" s="8"/>
      <c r="I158" s="8"/>
      <c r="J158" s="8"/>
      <c r="K158" s="8"/>
      <c r="L158" s="8"/>
    </row>
    <row r="159" spans="1:12" s="9" customFormat="1" ht="14.5" x14ac:dyDescent="0.25">
      <c r="A159" s="10" t="s">
        <v>210</v>
      </c>
      <c r="B159" s="36">
        <v>0</v>
      </c>
      <c r="C159" s="62"/>
      <c r="D159" s="54" t="s">
        <v>211</v>
      </c>
      <c r="E159" s="8"/>
      <c r="F159" s="8"/>
      <c r="G159" s="8"/>
      <c r="H159" s="8"/>
      <c r="I159" s="8"/>
      <c r="J159" s="8"/>
      <c r="K159" s="8"/>
      <c r="L159" s="8"/>
    </row>
    <row r="160" spans="1:12" s="9" customFormat="1" ht="14.5" x14ac:dyDescent="0.25">
      <c r="A160" s="10" t="s">
        <v>212</v>
      </c>
      <c r="B160" s="36">
        <v>3216628444.8800001</v>
      </c>
      <c r="C160" s="8"/>
      <c r="D160" s="54" t="s">
        <v>213</v>
      </c>
      <c r="E160" s="8"/>
      <c r="F160" s="8"/>
      <c r="G160" s="8"/>
      <c r="H160" s="8"/>
      <c r="I160" s="8"/>
      <c r="J160" s="8"/>
      <c r="K160" s="8"/>
      <c r="L160" s="8"/>
    </row>
    <row r="161" spans="1:12" s="9" customFormat="1" ht="12.75" customHeight="1" x14ac:dyDescent="0.25">
      <c r="A161" s="10" t="s">
        <v>214</v>
      </c>
      <c r="B161" s="36">
        <v>1251275362.8199999</v>
      </c>
      <c r="C161" s="8"/>
      <c r="D161" s="54" t="s">
        <v>215</v>
      </c>
      <c r="E161" s="8"/>
      <c r="F161" s="8"/>
      <c r="G161" s="8"/>
      <c r="H161" s="8"/>
      <c r="I161" s="8"/>
      <c r="J161" s="8"/>
      <c r="K161" s="8"/>
      <c r="L161" s="8"/>
    </row>
    <row r="162" spans="1:12" s="9" customFormat="1" ht="12.75" customHeight="1" x14ac:dyDescent="0.25">
      <c r="A162" s="10" t="s">
        <v>216</v>
      </c>
      <c r="B162" s="32">
        <v>432306551.58999997</v>
      </c>
      <c r="C162" s="8"/>
      <c r="D162" s="48" t="s">
        <v>217</v>
      </c>
      <c r="E162" s="8"/>
      <c r="F162" s="8"/>
      <c r="G162" s="8"/>
      <c r="H162" s="8"/>
      <c r="I162" s="8"/>
      <c r="J162" s="8"/>
      <c r="K162" s="8"/>
      <c r="L162" s="8"/>
    </row>
    <row r="163" spans="1:12" s="9" customFormat="1" ht="14.5" x14ac:dyDescent="0.25">
      <c r="A163" s="10" t="s">
        <v>218</v>
      </c>
      <c r="B163" s="32">
        <v>7731390797.6000004</v>
      </c>
      <c r="C163" s="62"/>
      <c r="D163" s="51" t="s">
        <v>219</v>
      </c>
      <c r="E163" s="8"/>
      <c r="F163" s="8"/>
      <c r="G163" s="8"/>
      <c r="H163" s="8"/>
      <c r="I163" s="8"/>
      <c r="J163" s="8"/>
      <c r="K163" s="8"/>
      <c r="L163" s="8"/>
    </row>
    <row r="164" spans="1:12" s="9" customFormat="1" ht="14.5" x14ac:dyDescent="0.25">
      <c r="A164" s="10" t="s">
        <v>220</v>
      </c>
      <c r="B164" s="86">
        <f>B163/B154</f>
        <v>0.53084854901083034</v>
      </c>
      <c r="C164" s="62"/>
      <c r="D164" s="98"/>
      <c r="E164" s="8"/>
      <c r="F164" s="8"/>
      <c r="G164" s="8"/>
      <c r="H164" s="8"/>
      <c r="I164" s="8"/>
      <c r="J164" s="8"/>
      <c r="K164" s="8"/>
      <c r="L164" s="8"/>
    </row>
    <row r="165" spans="1:12" s="9" customFormat="1" x14ac:dyDescent="0.25">
      <c r="A165" s="10" t="s">
        <v>221</v>
      </c>
      <c r="B165" s="99">
        <v>189787</v>
      </c>
      <c r="C165" s="97"/>
      <c r="D165" s="97"/>
      <c r="E165" s="8"/>
      <c r="F165" s="8"/>
      <c r="G165" s="8"/>
      <c r="H165" s="8"/>
      <c r="I165" s="8"/>
      <c r="J165" s="8"/>
      <c r="K165" s="8"/>
      <c r="L165" s="8"/>
    </row>
    <row r="166" spans="1:12" s="9" customFormat="1" x14ac:dyDescent="0.25">
      <c r="A166" s="10" t="s">
        <v>222</v>
      </c>
      <c r="B166" s="36">
        <f>ROUND(B156/B165,2)</f>
        <v>100141.25</v>
      </c>
      <c r="C166" s="97"/>
      <c r="D166" s="97"/>
      <c r="E166" s="8"/>
      <c r="F166" s="8"/>
      <c r="G166" s="8"/>
      <c r="H166" s="8"/>
      <c r="I166" s="8"/>
      <c r="J166" s="8"/>
      <c r="K166" s="8"/>
      <c r="L166" s="8"/>
    </row>
    <row r="167" spans="1:12" s="9" customFormat="1" ht="14.5" x14ac:dyDescent="0.25">
      <c r="A167" s="10" t="s">
        <v>223</v>
      </c>
      <c r="B167" s="100">
        <v>0.59419999999999995</v>
      </c>
      <c r="C167" s="8"/>
      <c r="D167" s="97"/>
      <c r="E167" s="46"/>
      <c r="F167" s="46"/>
      <c r="G167" s="46"/>
      <c r="H167" s="46"/>
      <c r="I167" s="8"/>
      <c r="J167" s="8"/>
      <c r="K167" s="8"/>
      <c r="L167" s="8"/>
    </row>
    <row r="168" spans="1:12" s="9" customFormat="1" ht="14.5" x14ac:dyDescent="0.25">
      <c r="A168" s="10" t="s">
        <v>224</v>
      </c>
      <c r="B168" s="100">
        <v>0.5141</v>
      </c>
      <c r="C168" s="62"/>
      <c r="D168" s="97"/>
      <c r="E168" s="101"/>
      <c r="F168" s="46"/>
      <c r="G168" s="46"/>
      <c r="H168" s="46"/>
      <c r="I168" s="46"/>
      <c r="J168" s="46"/>
      <c r="K168" s="46"/>
      <c r="L168" s="8"/>
    </row>
    <row r="169" spans="1:12" s="9" customFormat="1" ht="14.5" x14ac:dyDescent="0.25">
      <c r="A169" s="10" t="s">
        <v>225</v>
      </c>
      <c r="B169" s="102">
        <v>70.1648</v>
      </c>
      <c r="C169" s="8"/>
      <c r="D169" s="46"/>
      <c r="F169" s="46"/>
      <c r="G169" s="46"/>
      <c r="H169" s="46"/>
      <c r="I169" s="46"/>
      <c r="J169" s="46"/>
      <c r="K169" s="46"/>
      <c r="L169" s="8"/>
    </row>
    <row r="170" spans="1:12" s="9" customFormat="1" ht="14.5" x14ac:dyDescent="0.25">
      <c r="A170" s="10" t="s">
        <v>226</v>
      </c>
      <c r="B170" s="102">
        <v>222.8407</v>
      </c>
      <c r="C170" s="97"/>
      <c r="D170" s="46"/>
      <c r="E170" s="101"/>
      <c r="F170" s="46"/>
      <c r="G170" s="46"/>
      <c r="H170" s="46"/>
      <c r="I170" s="46"/>
      <c r="J170" s="46"/>
      <c r="K170" s="46"/>
      <c r="L170" s="8"/>
    </row>
    <row r="171" spans="1:12" s="9" customFormat="1" ht="14.5" x14ac:dyDescent="0.25">
      <c r="A171" s="10" t="s">
        <v>227</v>
      </c>
      <c r="B171" s="103">
        <v>2.0308290485605687E-2</v>
      </c>
      <c r="C171" s="97"/>
      <c r="D171" s="46"/>
      <c r="E171" s="46"/>
      <c r="F171" s="46"/>
      <c r="G171" s="46"/>
      <c r="H171" s="46"/>
      <c r="I171" s="46"/>
      <c r="J171" s="46"/>
      <c r="K171" s="46"/>
      <c r="L171" s="8"/>
    </row>
    <row r="172" spans="1:12" s="9" customFormat="1" x14ac:dyDescent="0.25">
      <c r="A172" s="10" t="s">
        <v>228</v>
      </c>
      <c r="B172" s="103">
        <v>4.3400000000000001E-2</v>
      </c>
      <c r="C172" s="97"/>
      <c r="D172" s="101"/>
      <c r="E172" s="63"/>
      <c r="F172" s="46"/>
      <c r="G172" s="46"/>
      <c r="H172" s="46"/>
      <c r="I172" s="46"/>
      <c r="J172" s="46"/>
      <c r="K172" s="46"/>
      <c r="L172" s="8"/>
    </row>
    <row r="173" spans="1:12" s="9" customFormat="1" ht="14.5" x14ac:dyDescent="0.25">
      <c r="A173" s="10" t="s">
        <v>229</v>
      </c>
      <c r="B173" s="103">
        <v>3.9540811105194806E-2</v>
      </c>
      <c r="C173" s="97"/>
      <c r="D173" s="101"/>
      <c r="E173" s="46"/>
      <c r="F173" s="46"/>
      <c r="G173" s="46"/>
      <c r="H173" s="46"/>
      <c r="I173" s="46"/>
      <c r="J173" s="46"/>
      <c r="K173" s="46"/>
      <c r="L173" s="8"/>
    </row>
    <row r="174" spans="1:12" s="9" customFormat="1" ht="14.5" x14ac:dyDescent="0.25">
      <c r="A174" s="10" t="s">
        <v>230</v>
      </c>
      <c r="B174" s="103">
        <v>3.3481296477735865E-2</v>
      </c>
      <c r="C174" s="97"/>
      <c r="D174" s="104"/>
      <c r="E174" s="46"/>
      <c r="F174" s="46"/>
      <c r="G174" s="46"/>
      <c r="H174" s="46"/>
      <c r="I174" s="46"/>
      <c r="J174" s="46"/>
      <c r="K174" s="46"/>
      <c r="L174" s="8"/>
    </row>
    <row r="175" spans="1:12" s="9" customFormat="1" ht="14.5" x14ac:dyDescent="0.25">
      <c r="A175" s="31" t="s">
        <v>231</v>
      </c>
      <c r="B175" s="103">
        <v>4.263551854373266E-2</v>
      </c>
      <c r="C175" s="46"/>
      <c r="D175" s="46"/>
      <c r="E175" s="46"/>
      <c r="F175" s="46"/>
      <c r="G175" s="46"/>
      <c r="H175" s="46"/>
      <c r="I175" s="46"/>
      <c r="J175" s="46"/>
      <c r="K175" s="46"/>
      <c r="L175" s="8"/>
    </row>
    <row r="176" spans="1:12" s="9" customFormat="1" ht="14.5" x14ac:dyDescent="0.25">
      <c r="A176" s="31" t="s">
        <v>232</v>
      </c>
      <c r="B176" s="103">
        <v>3.6563036519842489E-2</v>
      </c>
      <c r="C176" s="46"/>
      <c r="D176" s="46"/>
      <c r="E176" s="101"/>
      <c r="F176" s="46"/>
      <c r="G176" s="46"/>
      <c r="H176" s="46"/>
      <c r="I176" s="46"/>
      <c r="J176" s="46"/>
      <c r="K176" s="46"/>
      <c r="L176" s="8"/>
    </row>
    <row r="177" spans="1:12" s="9" customFormat="1" x14ac:dyDescent="0.25">
      <c r="A177" s="31" t="s">
        <v>233</v>
      </c>
      <c r="B177" s="103" t="s">
        <v>26</v>
      </c>
      <c r="C177" s="46"/>
      <c r="D177" s="46"/>
      <c r="E177" s="46"/>
      <c r="F177" s="46"/>
      <c r="G177" s="46"/>
      <c r="H177" s="46"/>
      <c r="I177" s="46"/>
      <c r="J177" s="46"/>
      <c r="K177" s="46"/>
      <c r="L177" s="8"/>
    </row>
    <row r="178" spans="1:12" s="9" customFormat="1" ht="14.5" x14ac:dyDescent="0.25">
      <c r="A178" s="31" t="s">
        <v>234</v>
      </c>
      <c r="B178" s="105" t="s">
        <v>26</v>
      </c>
      <c r="C178" s="46"/>
      <c r="D178" s="101"/>
      <c r="E178" s="101"/>
      <c r="F178" s="46"/>
      <c r="G178" s="46"/>
      <c r="H178" s="46"/>
      <c r="I178" s="46"/>
      <c r="J178" s="46"/>
      <c r="K178" s="46"/>
      <c r="L178" s="8"/>
    </row>
    <row r="179" spans="1:12" s="9" customFormat="1" ht="12.75" customHeight="1" x14ac:dyDescent="0.25">
      <c r="A179" s="10" t="s">
        <v>235</v>
      </c>
      <c r="B179" s="105" t="s">
        <v>26</v>
      </c>
      <c r="C179" s="106"/>
      <c r="D179" s="46"/>
      <c r="E179" s="46"/>
      <c r="F179" s="107"/>
      <c r="G179" s="46"/>
      <c r="H179" s="46"/>
      <c r="I179" s="46"/>
      <c r="J179" s="46"/>
      <c r="K179" s="46"/>
      <c r="L179" s="8"/>
    </row>
    <row r="180" spans="1:12" s="9" customFormat="1" ht="12.75" customHeight="1" x14ac:dyDescent="0.25">
      <c r="A180" s="10" t="s">
        <v>236</v>
      </c>
      <c r="B180" s="108" t="s">
        <v>237</v>
      </c>
      <c r="C180" s="106"/>
      <c r="D180" s="46"/>
      <c r="E180" s="46"/>
      <c r="F180" s="107"/>
      <c r="G180" s="46"/>
      <c r="H180" s="46"/>
      <c r="I180" s="46"/>
      <c r="J180" s="46"/>
      <c r="K180" s="46"/>
      <c r="L180" s="8"/>
    </row>
    <row r="181" spans="1:12" s="9" customFormat="1" ht="12.75" customHeight="1" x14ac:dyDescent="0.25">
      <c r="A181" s="10" t="s">
        <v>238</v>
      </c>
      <c r="B181" s="109">
        <v>0.04</v>
      </c>
      <c r="C181" s="106"/>
      <c r="D181" s="46"/>
      <c r="E181" s="46"/>
      <c r="F181" s="46"/>
      <c r="G181" s="46"/>
      <c r="H181" s="46"/>
      <c r="I181" s="46"/>
      <c r="J181" s="46"/>
      <c r="K181" s="46"/>
      <c r="L181" s="8"/>
    </row>
    <row r="182" spans="1:12" s="9" customFormat="1" ht="12.75" customHeight="1" x14ac:dyDescent="0.25">
      <c r="A182" s="8"/>
      <c r="B182" s="8"/>
      <c r="C182" s="106"/>
      <c r="D182" s="46"/>
      <c r="E182" s="46"/>
      <c r="F182" s="101"/>
      <c r="G182" s="46"/>
      <c r="H182" s="46"/>
      <c r="I182" s="46"/>
      <c r="J182" s="46"/>
      <c r="K182" s="46"/>
      <c r="L182" s="8"/>
    </row>
    <row r="183" spans="1:12" s="9" customFormat="1" x14ac:dyDescent="0.25">
      <c r="A183" s="8"/>
      <c r="B183" s="8"/>
      <c r="C183" s="46"/>
      <c r="D183" s="46"/>
      <c r="E183" s="46"/>
      <c r="F183" s="46"/>
      <c r="G183" s="46"/>
      <c r="H183" s="46"/>
      <c r="I183" s="46"/>
      <c r="J183" s="46"/>
      <c r="K183" s="46"/>
      <c r="L183" s="8"/>
    </row>
    <row r="184" spans="1:12" s="9" customFormat="1" ht="13" x14ac:dyDescent="0.3">
      <c r="A184" s="7" t="s">
        <v>239</v>
      </c>
      <c r="B184" s="8"/>
      <c r="C184" s="46"/>
      <c r="D184" s="46"/>
      <c r="E184" s="101"/>
      <c r="F184" s="101"/>
      <c r="G184" s="46"/>
      <c r="H184" s="46"/>
      <c r="I184" s="46"/>
      <c r="J184" s="46"/>
      <c r="K184" s="46"/>
      <c r="L184" s="8"/>
    </row>
    <row r="185" spans="1:12" s="9" customFormat="1" x14ac:dyDescent="0.25">
      <c r="A185" s="8"/>
      <c r="B185" s="8"/>
      <c r="C185" s="46"/>
      <c r="D185" s="46"/>
      <c r="E185" s="46"/>
      <c r="F185" s="46"/>
      <c r="G185" s="46"/>
      <c r="H185" s="46"/>
      <c r="I185" s="46"/>
      <c r="J185" s="46"/>
      <c r="K185" s="46"/>
      <c r="L185" s="8"/>
    </row>
    <row r="186" spans="1:12" s="9" customFormat="1" x14ac:dyDescent="0.25">
      <c r="A186" s="110" t="s">
        <v>240</v>
      </c>
      <c r="B186" s="111">
        <v>34006094.059999995</v>
      </c>
      <c r="C186" s="46"/>
      <c r="D186" s="46"/>
      <c r="E186" s="46"/>
      <c r="F186" s="46"/>
      <c r="G186" s="46"/>
      <c r="H186" s="46"/>
      <c r="I186" s="46"/>
      <c r="J186" s="46"/>
      <c r="K186" s="46"/>
      <c r="L186" s="8"/>
    </row>
    <row r="187" spans="1:12" s="9" customFormat="1" x14ac:dyDescent="0.25">
      <c r="A187" s="110" t="s">
        <v>241</v>
      </c>
      <c r="B187" s="111">
        <v>63964254.439999998</v>
      </c>
      <c r="D187" s="46"/>
      <c r="E187" s="46"/>
      <c r="F187" s="46"/>
      <c r="G187" s="46"/>
      <c r="H187" s="46"/>
      <c r="I187" s="46"/>
      <c r="J187" s="46"/>
      <c r="K187" s="46"/>
      <c r="L187" s="8"/>
    </row>
    <row r="188" spans="1:12" s="9" customFormat="1" x14ac:dyDescent="0.25">
      <c r="A188" s="110" t="s">
        <v>242</v>
      </c>
      <c r="B188" s="94" t="s">
        <v>26</v>
      </c>
      <c r="C188" s="46"/>
      <c r="D188" s="63"/>
      <c r="E188" s="46"/>
      <c r="F188" s="46"/>
      <c r="G188" s="46"/>
      <c r="H188" s="46"/>
      <c r="I188" s="46"/>
      <c r="J188" s="46"/>
      <c r="K188" s="46"/>
      <c r="L188" s="8"/>
    </row>
    <row r="189" spans="1:12" s="9" customFormat="1" x14ac:dyDescent="0.25">
      <c r="A189" s="110" t="s">
        <v>243</v>
      </c>
      <c r="B189" s="111">
        <f>B88-B187</f>
        <v>788736412.08999991</v>
      </c>
      <c r="C189" s="46"/>
      <c r="D189" s="63"/>
      <c r="E189" s="46"/>
      <c r="F189" s="46"/>
      <c r="G189" s="46"/>
      <c r="H189" s="46"/>
      <c r="I189" s="46"/>
      <c r="J189" s="46"/>
      <c r="K189" s="46"/>
      <c r="L189" s="8"/>
    </row>
    <row r="190" spans="1:12" s="9" customFormat="1" x14ac:dyDescent="0.25">
      <c r="A190" s="8"/>
      <c r="B190" s="8"/>
      <c r="C190" s="46"/>
      <c r="D190" s="107"/>
      <c r="E190" s="46"/>
      <c r="F190" s="46"/>
      <c r="G190" s="46"/>
      <c r="H190" s="46"/>
      <c r="I190" s="46"/>
      <c r="J190" s="46"/>
      <c r="K190" s="46"/>
      <c r="L190" s="8"/>
    </row>
    <row r="191" spans="1:12" s="9" customFormat="1" ht="13" x14ac:dyDescent="0.3">
      <c r="A191" s="7" t="s">
        <v>244</v>
      </c>
      <c r="B191" s="8"/>
      <c r="C191" s="46"/>
      <c r="D191" s="63"/>
      <c r="E191" s="46"/>
      <c r="F191" s="46"/>
      <c r="G191" s="46"/>
      <c r="H191" s="46"/>
      <c r="I191" s="46"/>
      <c r="J191" s="46"/>
      <c r="K191" s="46"/>
      <c r="L191" s="8"/>
    </row>
    <row r="192" spans="1:12" s="9" customFormat="1" x14ac:dyDescent="0.25">
      <c r="A192" s="8"/>
      <c r="B192" s="112" t="s">
        <v>245</v>
      </c>
      <c r="C192" s="112" t="s">
        <v>246</v>
      </c>
      <c r="D192" s="113" t="s">
        <v>247</v>
      </c>
      <c r="E192" s="112" t="s">
        <v>248</v>
      </c>
      <c r="F192" s="114"/>
      <c r="G192" s="114"/>
      <c r="H192" s="8"/>
      <c r="I192" s="8"/>
      <c r="J192" s="8"/>
      <c r="K192" s="8"/>
      <c r="L192" s="8"/>
    </row>
    <row r="193" spans="1:12" s="9" customFormat="1" x14ac:dyDescent="0.25">
      <c r="A193" s="31" t="s">
        <v>249</v>
      </c>
      <c r="B193" s="115">
        <v>782</v>
      </c>
      <c r="C193" s="116">
        <f t="shared" ref="C193:C198" si="0">B193/$B$165</f>
        <v>4.120408668665399E-3</v>
      </c>
      <c r="D193" s="117">
        <f>B187+B189-D194</f>
        <v>437050637.35999995</v>
      </c>
      <c r="E193" s="118">
        <f t="shared" ref="E193:E198" si="1">D193/$B$156</f>
        <v>2.2995999569313964E-2</v>
      </c>
      <c r="F193" s="88"/>
      <c r="G193" s="114"/>
      <c r="H193" s="8"/>
      <c r="I193" s="8"/>
      <c r="J193" s="8"/>
      <c r="K193" s="8"/>
      <c r="L193" s="8"/>
    </row>
    <row r="194" spans="1:12" s="9" customFormat="1" ht="14.5" x14ac:dyDescent="0.25">
      <c r="A194" s="10" t="s">
        <v>250</v>
      </c>
      <c r="B194" s="119">
        <f>SUM(B195:B197)</f>
        <v>4639</v>
      </c>
      <c r="C194" s="100">
        <f t="shared" si="0"/>
        <v>2.4443191577926834E-2</v>
      </c>
      <c r="D194" s="120">
        <f>ROUND(SUM(D195:D197),2)</f>
        <v>415650029.17000002</v>
      </c>
      <c r="E194" s="121">
        <f t="shared" si="1"/>
        <v>2.1869978155198217E-2</v>
      </c>
      <c r="F194" s="88"/>
      <c r="G194" s="62"/>
      <c r="H194" s="8"/>
      <c r="I194" s="8"/>
      <c r="J194" s="8"/>
      <c r="K194" s="8"/>
      <c r="L194" s="8"/>
    </row>
    <row r="195" spans="1:12" s="9" customFormat="1" x14ac:dyDescent="0.25">
      <c r="A195" s="31" t="s">
        <v>251</v>
      </c>
      <c r="B195" s="119">
        <v>122</v>
      </c>
      <c r="C195" s="100">
        <f t="shared" si="0"/>
        <v>6.4282590483015175E-4</v>
      </c>
      <c r="D195" s="120">
        <v>10142036.654930905</v>
      </c>
      <c r="E195" s="121">
        <f t="shared" si="1"/>
        <v>5.3363672447100975E-4</v>
      </c>
      <c r="F195" s="88"/>
      <c r="G195" s="8"/>
      <c r="H195" s="8"/>
      <c r="I195" s="8"/>
      <c r="J195" s="8"/>
      <c r="K195" s="8"/>
      <c r="L195" s="8"/>
    </row>
    <row r="196" spans="1:12" s="9" customFormat="1" x14ac:dyDescent="0.25">
      <c r="A196" s="31" t="s">
        <v>252</v>
      </c>
      <c r="B196" s="122">
        <v>72</v>
      </c>
      <c r="C196" s="116">
        <f t="shared" si="0"/>
        <v>3.7937266514566332E-4</v>
      </c>
      <c r="D196" s="117">
        <v>10340129.464173567</v>
      </c>
      <c r="E196" s="121">
        <f t="shared" si="1"/>
        <v>5.4405964064279473E-4</v>
      </c>
      <c r="F196" s="88"/>
      <c r="G196" s="8"/>
      <c r="H196" s="8"/>
      <c r="I196" s="8"/>
      <c r="J196" s="8"/>
      <c r="K196" s="8"/>
      <c r="L196" s="8"/>
    </row>
    <row r="197" spans="1:12" s="9" customFormat="1" x14ac:dyDescent="0.25">
      <c r="A197" s="31" t="s">
        <v>253</v>
      </c>
      <c r="B197" s="119">
        <v>4445</v>
      </c>
      <c r="C197" s="100">
        <f t="shared" si="0"/>
        <v>2.3420993007951019E-2</v>
      </c>
      <c r="D197" s="120">
        <v>395167863.05089551</v>
      </c>
      <c r="E197" s="121">
        <f t="shared" si="1"/>
        <v>2.079228179008441E-2</v>
      </c>
      <c r="F197" s="8"/>
      <c r="G197" s="8"/>
      <c r="H197" s="8"/>
      <c r="I197" s="8"/>
      <c r="J197" s="8"/>
      <c r="K197" s="8"/>
      <c r="L197" s="8"/>
    </row>
    <row r="198" spans="1:12" s="9" customFormat="1" ht="12" customHeight="1" x14ac:dyDescent="0.25">
      <c r="A198" s="31" t="s">
        <v>254</v>
      </c>
      <c r="B198" s="119">
        <v>0</v>
      </c>
      <c r="C198" s="100">
        <f t="shared" si="0"/>
        <v>0</v>
      </c>
      <c r="D198" s="120">
        <v>0</v>
      </c>
      <c r="E198" s="121">
        <f t="shared" si="1"/>
        <v>0</v>
      </c>
      <c r="F198" s="88"/>
      <c r="G198" s="8"/>
      <c r="H198" s="62"/>
      <c r="I198" s="8"/>
      <c r="J198" s="8"/>
      <c r="K198" s="8"/>
      <c r="L198" s="8"/>
    </row>
    <row r="199" spans="1:12" s="9" customFormat="1" x14ac:dyDescent="0.25">
      <c r="A199" s="8"/>
      <c r="B199" s="123"/>
      <c r="C199" s="8"/>
      <c r="D199" s="62"/>
      <c r="E199" s="8"/>
      <c r="F199" s="8"/>
      <c r="G199" s="8"/>
      <c r="H199" s="124"/>
      <c r="I199" s="8"/>
      <c r="J199" s="8"/>
      <c r="K199" s="8"/>
      <c r="L199" s="8"/>
    </row>
    <row r="200" spans="1:12" s="9" customFormat="1" ht="13" x14ac:dyDescent="0.3">
      <c r="A200" s="93" t="s">
        <v>688</v>
      </c>
      <c r="B200" s="114"/>
      <c r="C200" s="114"/>
      <c r="D200" s="88"/>
      <c r="E200" s="8"/>
      <c r="F200" s="8"/>
      <c r="G200" s="8"/>
      <c r="H200" s="124"/>
      <c r="I200" s="8"/>
      <c r="J200" s="8"/>
      <c r="K200" s="8"/>
      <c r="L200" s="8"/>
    </row>
    <row r="201" spans="1:12" s="9" customFormat="1" ht="13" x14ac:dyDescent="0.3">
      <c r="A201" s="7"/>
      <c r="B201" s="114"/>
      <c r="C201" s="8"/>
      <c r="D201" s="8"/>
      <c r="E201" s="8"/>
      <c r="F201" s="8"/>
      <c r="G201" s="8"/>
      <c r="H201" s="8"/>
      <c r="I201" s="8"/>
      <c r="J201" s="8"/>
      <c r="K201" s="8"/>
      <c r="L201" s="8"/>
    </row>
    <row r="202" spans="1:12" s="9" customFormat="1" ht="13" x14ac:dyDescent="0.3">
      <c r="A202" s="7" t="s">
        <v>255</v>
      </c>
      <c r="B202" s="8"/>
      <c r="C202" s="8"/>
      <c r="D202" s="8"/>
      <c r="E202" s="8"/>
      <c r="F202" s="255" t="s">
        <v>256</v>
      </c>
      <c r="G202" s="256"/>
      <c r="H202" s="256"/>
      <c r="I202" s="256"/>
      <c r="J202" s="257"/>
      <c r="K202" s="8"/>
      <c r="L202" s="8"/>
    </row>
    <row r="203" spans="1:12" s="9" customFormat="1" ht="14.5" x14ac:dyDescent="0.25">
      <c r="A203" s="31"/>
      <c r="B203" s="112" t="s">
        <v>245</v>
      </c>
      <c r="C203" s="112" t="s">
        <v>246</v>
      </c>
      <c r="D203" s="125" t="s">
        <v>247</v>
      </c>
      <c r="E203" s="113" t="s">
        <v>248</v>
      </c>
      <c r="F203" s="126" t="s">
        <v>257</v>
      </c>
      <c r="G203" s="127" t="s">
        <v>258</v>
      </c>
      <c r="H203" s="126" t="s">
        <v>259</v>
      </c>
      <c r="I203" s="126" t="s">
        <v>260</v>
      </c>
      <c r="J203" s="126" t="s">
        <v>261</v>
      </c>
      <c r="K203" s="8"/>
      <c r="L203" s="8"/>
    </row>
    <row r="204" spans="1:12" s="9" customFormat="1" x14ac:dyDescent="0.25">
      <c r="A204" s="31" t="s">
        <v>262</v>
      </c>
      <c r="B204" s="128">
        <v>24817</v>
      </c>
      <c r="C204" s="129">
        <v>0.13076238098499898</v>
      </c>
      <c r="D204" s="128">
        <v>2987392908.79</v>
      </c>
      <c r="E204" s="129">
        <v>0.15718564434289933</v>
      </c>
      <c r="F204" s="121">
        <v>2.18E-2</v>
      </c>
      <c r="G204" s="130">
        <v>16.5</v>
      </c>
      <c r="H204" s="121">
        <f>F204</f>
        <v>2.18E-2</v>
      </c>
      <c r="I204" s="121">
        <v>0</v>
      </c>
      <c r="J204" s="100">
        <v>2.18E-2</v>
      </c>
      <c r="K204" s="131"/>
      <c r="L204" s="132"/>
    </row>
    <row r="205" spans="1:12" s="9" customFormat="1" x14ac:dyDescent="0.25">
      <c r="A205" s="31" t="s">
        <v>263</v>
      </c>
      <c r="B205" s="128">
        <v>0</v>
      </c>
      <c r="C205" s="129">
        <v>0</v>
      </c>
      <c r="D205" s="128">
        <v>0</v>
      </c>
      <c r="E205" s="129">
        <v>0</v>
      </c>
      <c r="F205" s="121">
        <v>0</v>
      </c>
      <c r="G205" s="130">
        <v>0</v>
      </c>
      <c r="H205" s="121">
        <f>F205</f>
        <v>0</v>
      </c>
      <c r="I205" s="121">
        <v>0</v>
      </c>
      <c r="J205" s="100">
        <v>0</v>
      </c>
      <c r="K205" s="131"/>
      <c r="L205" s="132"/>
    </row>
    <row r="206" spans="1:12" s="9" customFormat="1" x14ac:dyDescent="0.25">
      <c r="A206" s="31" t="s">
        <v>264</v>
      </c>
      <c r="B206" s="128">
        <v>64471</v>
      </c>
      <c r="C206" s="129">
        <v>0.33970187631397303</v>
      </c>
      <c r="D206" s="128">
        <v>10178217852.969999</v>
      </c>
      <c r="E206" s="129">
        <v>0.53554044624464703</v>
      </c>
      <c r="F206" s="121">
        <v>1.966E-2</v>
      </c>
      <c r="G206" s="133">
        <v>25.2</v>
      </c>
      <c r="H206" s="121">
        <f>F206</f>
        <v>1.966E-2</v>
      </c>
      <c r="I206" s="121">
        <v>3.2500000000000001E-2</v>
      </c>
      <c r="J206" s="100">
        <v>1.966E-2</v>
      </c>
      <c r="K206" s="131"/>
      <c r="L206" s="132"/>
    </row>
    <row r="207" spans="1:12" s="9" customFormat="1" x14ac:dyDescent="0.25">
      <c r="A207" s="31" t="s">
        <v>265</v>
      </c>
      <c r="B207" s="128">
        <v>733</v>
      </c>
      <c r="C207" s="129">
        <v>3.8622244937745998E-3</v>
      </c>
      <c r="D207" s="128">
        <v>31829505.059999999</v>
      </c>
      <c r="E207" s="129">
        <v>1.674751669675123E-3</v>
      </c>
      <c r="F207" s="121">
        <v>2.1569999999999999E-2</v>
      </c>
      <c r="G207" s="130">
        <v>0</v>
      </c>
      <c r="H207" s="121">
        <f>F207</f>
        <v>2.1569999999999999E-2</v>
      </c>
      <c r="I207" s="121">
        <v>0</v>
      </c>
      <c r="J207" s="100">
        <v>2.1569999999999999E-2</v>
      </c>
      <c r="K207" s="131"/>
      <c r="L207" s="132"/>
    </row>
    <row r="208" spans="1:12" s="9" customFormat="1" x14ac:dyDescent="0.25">
      <c r="A208" s="31" t="s">
        <v>266</v>
      </c>
      <c r="B208" s="128">
        <v>0</v>
      </c>
      <c r="C208" s="129">
        <v>0</v>
      </c>
      <c r="D208" s="128">
        <v>0</v>
      </c>
      <c r="E208" s="129">
        <v>0</v>
      </c>
      <c r="F208" s="121">
        <v>0</v>
      </c>
      <c r="G208" s="130">
        <v>0</v>
      </c>
      <c r="H208" s="121">
        <v>0</v>
      </c>
      <c r="I208" s="121">
        <v>0</v>
      </c>
      <c r="J208" s="100">
        <v>0</v>
      </c>
      <c r="K208" s="131"/>
      <c r="L208" s="132"/>
    </row>
    <row r="209" spans="1:12" s="9" customFormat="1" x14ac:dyDescent="0.25">
      <c r="A209" s="31" t="s">
        <v>267</v>
      </c>
      <c r="B209" s="128">
        <v>0</v>
      </c>
      <c r="C209" s="129">
        <v>0</v>
      </c>
      <c r="D209" s="128">
        <v>0</v>
      </c>
      <c r="E209" s="129">
        <v>0</v>
      </c>
      <c r="F209" s="121">
        <v>0</v>
      </c>
      <c r="G209" s="130">
        <v>0</v>
      </c>
      <c r="H209" s="121">
        <v>0</v>
      </c>
      <c r="I209" s="121">
        <v>0</v>
      </c>
      <c r="J209" s="100">
        <v>0</v>
      </c>
      <c r="K209" s="131"/>
      <c r="L209" s="132"/>
    </row>
    <row r="210" spans="1:12" s="9" customFormat="1" x14ac:dyDescent="0.25">
      <c r="A210" s="31" t="s">
        <v>268</v>
      </c>
      <c r="B210" s="128">
        <v>63304</v>
      </c>
      <c r="C210" s="129">
        <v>0.33355287769973707</v>
      </c>
      <c r="D210" s="128">
        <v>4152759882.4699998</v>
      </c>
      <c r="E210" s="129">
        <v>0.21850297495409751</v>
      </c>
      <c r="F210" s="121">
        <v>1.1610000000000001E-2</v>
      </c>
      <c r="G210" s="130">
        <v>0</v>
      </c>
      <c r="H210" s="121">
        <v>1.061E-2</v>
      </c>
      <c r="I210" s="121">
        <v>0</v>
      </c>
      <c r="J210" s="100">
        <f>F210</f>
        <v>1.1610000000000001E-2</v>
      </c>
      <c r="K210" s="131"/>
      <c r="L210" s="132"/>
    </row>
    <row r="211" spans="1:12" s="9" customFormat="1" x14ac:dyDescent="0.25">
      <c r="A211" s="31" t="s">
        <v>269</v>
      </c>
      <c r="B211" s="128">
        <v>36462</v>
      </c>
      <c r="C211" s="129">
        <v>0.19212064050751632</v>
      </c>
      <c r="D211" s="128">
        <v>1655307136.5599999</v>
      </c>
      <c r="E211" s="129">
        <v>8.7096182788681004E-2</v>
      </c>
      <c r="F211" s="121">
        <v>4.3400000000000001E-2</v>
      </c>
      <c r="G211" s="130">
        <v>0</v>
      </c>
      <c r="H211" s="121">
        <v>0</v>
      </c>
      <c r="I211" s="121">
        <v>0</v>
      </c>
      <c r="J211" s="100">
        <v>3.5819999999999998E-2</v>
      </c>
      <c r="K211" s="131"/>
      <c r="L211" s="132"/>
    </row>
    <row r="212" spans="1:12" s="9" customFormat="1" x14ac:dyDescent="0.25">
      <c r="A212" s="31" t="s">
        <v>270</v>
      </c>
      <c r="B212" s="128">
        <v>0</v>
      </c>
      <c r="C212" s="129">
        <v>0</v>
      </c>
      <c r="D212" s="128">
        <v>0</v>
      </c>
      <c r="E212" s="129">
        <v>0</v>
      </c>
      <c r="F212" s="121">
        <v>0</v>
      </c>
      <c r="G212" s="130">
        <v>0</v>
      </c>
      <c r="H212" s="121">
        <v>0</v>
      </c>
      <c r="I212" s="121">
        <v>0</v>
      </c>
      <c r="J212" s="100">
        <v>0</v>
      </c>
      <c r="K212" s="131"/>
      <c r="L212" s="132"/>
    </row>
    <row r="213" spans="1:12" s="9" customFormat="1" ht="12.75" customHeight="1" thickBot="1" x14ac:dyDescent="0.3">
      <c r="A213" s="134" t="s">
        <v>158</v>
      </c>
      <c r="B213" s="135">
        <f>ROUND(SUM(B204:B212),2)</f>
        <v>189787</v>
      </c>
      <c r="C213" s="136">
        <f>SUM(C204:C212)</f>
        <v>1</v>
      </c>
      <c r="D213" s="137">
        <f>ROUND(SUM(D204:D212),2)</f>
        <v>19005507285.849998</v>
      </c>
      <c r="E213" s="136">
        <f>SUM(E204:E212)</f>
        <v>1</v>
      </c>
      <c r="F213" s="136">
        <f>SUMPRODUCT(F204:F212,$D$204:$D$212)/$D$213</f>
        <v>2.0308290485605687E-2</v>
      </c>
      <c r="G213" s="8"/>
      <c r="H213" s="121">
        <f>SUMPRODUCT(H204:H212,$D$204:$D$212)/$D$213</f>
        <v>1.6309813177622836E-2</v>
      </c>
      <c r="I213" s="8"/>
      <c r="J213" s="8"/>
      <c r="K213" s="8"/>
      <c r="L213" s="8"/>
    </row>
    <row r="214" spans="1:12" s="9" customFormat="1" ht="12.75" customHeight="1" thickTop="1" x14ac:dyDescent="0.25">
      <c r="A214" s="8"/>
      <c r="B214" s="8"/>
      <c r="C214" s="8"/>
      <c r="D214" s="8"/>
      <c r="E214" s="8"/>
      <c r="F214" s="8"/>
      <c r="G214" s="8"/>
      <c r="H214" s="8"/>
      <c r="I214" s="8"/>
      <c r="J214" s="8"/>
      <c r="K214" s="8"/>
      <c r="L214" s="8"/>
    </row>
    <row r="215" spans="1:12" ht="25.5" customHeight="1" x14ac:dyDescent="0.25">
      <c r="A215" s="228" t="s">
        <v>0</v>
      </c>
      <c r="B215" s="228"/>
      <c r="C215" s="228"/>
      <c r="D215" s="228"/>
      <c r="E215" s="228"/>
      <c r="F215" s="228"/>
      <c r="G215" s="228"/>
      <c r="H215" s="228"/>
      <c r="I215" s="228"/>
      <c r="J215" s="228"/>
      <c r="K215" s="228"/>
      <c r="L215" s="1"/>
    </row>
    <row r="216" spans="1:12" ht="25.5" customHeight="1" x14ac:dyDescent="0.25">
      <c r="A216" s="228"/>
      <c r="B216" s="228"/>
      <c r="C216" s="228"/>
      <c r="D216" s="228"/>
      <c r="E216" s="228"/>
      <c r="F216" s="228"/>
      <c r="G216" s="228"/>
      <c r="H216" s="228"/>
      <c r="I216" s="228"/>
      <c r="J216" s="228"/>
      <c r="K216" s="228"/>
      <c r="L216" s="1"/>
    </row>
    <row r="217" spans="1:12" ht="25.5" customHeight="1" x14ac:dyDescent="0.25">
      <c r="A217" s="229"/>
      <c r="B217" s="229"/>
      <c r="C217" s="229"/>
      <c r="D217" s="229"/>
      <c r="E217" s="229"/>
      <c r="F217" s="229"/>
      <c r="G217" s="229"/>
      <c r="H217" s="229"/>
      <c r="I217" s="229"/>
      <c r="J217" s="229"/>
      <c r="K217" s="229"/>
      <c r="L217" s="2"/>
    </row>
    <row r="218" spans="1:12" s="9" customFormat="1" ht="12.75" customHeight="1" x14ac:dyDescent="0.25">
      <c r="A218" s="8"/>
      <c r="B218" s="8"/>
      <c r="C218" s="8"/>
      <c r="D218" s="8"/>
      <c r="E218" s="8"/>
      <c r="F218" s="8"/>
      <c r="G218" s="8"/>
      <c r="H218" s="8"/>
      <c r="I218" s="8"/>
      <c r="J218" s="8"/>
      <c r="K218" s="8"/>
      <c r="L218" s="8"/>
    </row>
    <row r="219" spans="1:12" s="9" customFormat="1" ht="13" x14ac:dyDescent="0.3">
      <c r="A219" s="7" t="s">
        <v>271</v>
      </c>
      <c r="B219" s="8"/>
      <c r="C219" s="8"/>
      <c r="D219" s="97"/>
      <c r="E219" s="8"/>
      <c r="F219" s="8"/>
      <c r="G219" s="8"/>
      <c r="H219" s="8"/>
      <c r="I219" s="8"/>
      <c r="J219" s="8"/>
      <c r="K219" s="8"/>
      <c r="L219" s="8"/>
    </row>
    <row r="220" spans="1:12" s="9" customFormat="1" ht="13" x14ac:dyDescent="0.3">
      <c r="A220" s="7"/>
      <c r="B220" s="8"/>
      <c r="C220" s="8"/>
      <c r="D220" s="97"/>
      <c r="E220" s="8"/>
      <c r="F220" s="8"/>
      <c r="G220" s="8"/>
      <c r="H220" s="8"/>
      <c r="I220" s="8"/>
      <c r="J220" s="8"/>
      <c r="K220" s="8"/>
      <c r="L220" s="8"/>
    </row>
    <row r="221" spans="1:12" s="9" customFormat="1" ht="12.75" customHeight="1" x14ac:dyDescent="0.3">
      <c r="A221" s="138" t="s">
        <v>272</v>
      </c>
      <c r="B221" s="112" t="s">
        <v>245</v>
      </c>
      <c r="C221" s="112" t="s">
        <v>246</v>
      </c>
      <c r="D221" s="112" t="s">
        <v>247</v>
      </c>
      <c r="E221" s="112" t="s">
        <v>248</v>
      </c>
      <c r="F221" s="8"/>
      <c r="G221" s="54" t="s">
        <v>273</v>
      </c>
      <c r="H221" s="8"/>
      <c r="I221" s="8"/>
      <c r="J221" s="8"/>
      <c r="K221" s="8"/>
      <c r="L221" s="8"/>
    </row>
    <row r="222" spans="1:12" s="9" customFormat="1" x14ac:dyDescent="0.25">
      <c r="A222" s="31" t="s">
        <v>274</v>
      </c>
      <c r="B222" s="119">
        <v>188103</v>
      </c>
      <c r="C222" s="100">
        <v>0.99112689488742645</v>
      </c>
      <c r="D222" s="119">
        <v>18879607854.77</v>
      </c>
      <c r="E222" s="100">
        <v>0.99337563427345432</v>
      </c>
      <c r="F222" s="8"/>
      <c r="G222" s="8"/>
      <c r="H222" s="97"/>
      <c r="I222" s="8"/>
      <c r="J222" s="97"/>
      <c r="K222" s="8"/>
      <c r="L222" s="8"/>
    </row>
    <row r="223" spans="1:12" s="9" customFormat="1" x14ac:dyDescent="0.25">
      <c r="A223" s="31" t="s">
        <v>275</v>
      </c>
      <c r="B223" s="119">
        <v>1410</v>
      </c>
      <c r="C223" s="100">
        <v>7.4293813591025729E-3</v>
      </c>
      <c r="D223" s="119">
        <v>102538043.98999999</v>
      </c>
      <c r="E223" s="100">
        <v>5.3951753272243217E-3</v>
      </c>
      <c r="F223" s="8"/>
      <c r="G223" s="8"/>
      <c r="H223" s="97"/>
      <c r="I223" s="8"/>
      <c r="J223" s="97"/>
      <c r="K223" s="8"/>
      <c r="L223" s="8"/>
    </row>
    <row r="224" spans="1:12" s="9" customFormat="1" x14ac:dyDescent="0.25">
      <c r="A224" s="31" t="s">
        <v>276</v>
      </c>
      <c r="B224" s="119">
        <v>241</v>
      </c>
      <c r="C224" s="100">
        <v>1.269844615279234E-3</v>
      </c>
      <c r="D224" s="119">
        <v>18883531.600000001</v>
      </c>
      <c r="E224" s="100">
        <v>9.9358208733839955E-4</v>
      </c>
      <c r="F224" s="8"/>
      <c r="G224" s="8"/>
      <c r="H224" s="97"/>
      <c r="I224" s="8"/>
      <c r="J224" s="97"/>
      <c r="K224" s="8"/>
      <c r="L224" s="8"/>
    </row>
    <row r="225" spans="1:12" s="9" customFormat="1" x14ac:dyDescent="0.25">
      <c r="A225" s="31" t="s">
        <v>277</v>
      </c>
      <c r="B225" s="119">
        <v>33</v>
      </c>
      <c r="C225" s="100">
        <v>1.7387913819176233E-4</v>
      </c>
      <c r="D225" s="119">
        <v>4477855.49</v>
      </c>
      <c r="E225" s="100">
        <v>2.3560831198301443E-4</v>
      </c>
      <c r="F225" s="8"/>
      <c r="G225" s="114"/>
      <c r="H225" s="97"/>
      <c r="I225" s="8"/>
      <c r="J225" s="97"/>
      <c r="K225" s="8"/>
      <c r="L225" s="8"/>
    </row>
    <row r="226" spans="1:12" s="9" customFormat="1" x14ac:dyDescent="0.25">
      <c r="A226" s="31" t="s">
        <v>278</v>
      </c>
      <c r="B226" s="119">
        <v>0</v>
      </c>
      <c r="C226" s="100">
        <v>0</v>
      </c>
      <c r="D226" s="119">
        <v>0</v>
      </c>
      <c r="E226" s="100">
        <v>0</v>
      </c>
      <c r="F226" s="8"/>
      <c r="G226" s="139"/>
      <c r="H226" s="97"/>
      <c r="I226" s="8"/>
      <c r="J226" s="97"/>
      <c r="K226" s="8"/>
      <c r="L226" s="8"/>
    </row>
    <row r="227" spans="1:12" s="9" customFormat="1" x14ac:dyDescent="0.25">
      <c r="A227" s="31" t="s">
        <v>279</v>
      </c>
      <c r="B227" s="119">
        <v>0</v>
      </c>
      <c r="C227" s="100">
        <v>0</v>
      </c>
      <c r="D227" s="119">
        <v>0</v>
      </c>
      <c r="E227" s="100">
        <v>0</v>
      </c>
      <c r="F227" s="8"/>
      <c r="G227" s="8"/>
      <c r="H227" s="97"/>
      <c r="I227" s="8"/>
      <c r="J227" s="97"/>
      <c r="K227" s="8"/>
      <c r="L227" s="8"/>
    </row>
    <row r="228" spans="1:12" s="9" customFormat="1" x14ac:dyDescent="0.25">
      <c r="A228" s="31" t="s">
        <v>280</v>
      </c>
      <c r="B228" s="119">
        <v>0</v>
      </c>
      <c r="C228" s="100">
        <v>0</v>
      </c>
      <c r="D228" s="119">
        <v>0</v>
      </c>
      <c r="E228" s="100">
        <v>0</v>
      </c>
      <c r="F228" s="8"/>
      <c r="G228" s="8"/>
      <c r="H228" s="97"/>
      <c r="I228" s="8"/>
      <c r="J228" s="97"/>
      <c r="K228" s="8"/>
      <c r="L228" s="8"/>
    </row>
    <row r="229" spans="1:12" s="9" customFormat="1" ht="12.75" customHeight="1" thickBot="1" x14ac:dyDescent="0.3">
      <c r="A229" s="134" t="s">
        <v>158</v>
      </c>
      <c r="B229" s="140">
        <f>ROUND(SUM(B222:B228),2)</f>
        <v>189787</v>
      </c>
      <c r="C229" s="141">
        <f>ROUND(SUM(C222:C228),2)</f>
        <v>1</v>
      </c>
      <c r="D229" s="140">
        <f>ROUND(SUM(D222:D228),2)</f>
        <v>19005507285.849998</v>
      </c>
      <c r="E229" s="141">
        <f>ROUND(SUM(E222:E228),2)</f>
        <v>1</v>
      </c>
      <c r="F229" s="8"/>
      <c r="G229" s="8"/>
      <c r="H229" s="97"/>
      <c r="I229" s="8"/>
      <c r="J229" s="97"/>
      <c r="K229" s="8"/>
      <c r="L229" s="8"/>
    </row>
    <row r="230" spans="1:12" s="9" customFormat="1" ht="12.75" customHeight="1" thickTop="1" x14ac:dyDescent="0.25">
      <c r="A230" s="8"/>
      <c r="B230" s="8"/>
      <c r="C230" s="8"/>
      <c r="D230" s="8"/>
      <c r="E230" s="8"/>
      <c r="F230" s="8"/>
      <c r="G230" s="8"/>
      <c r="H230" s="97"/>
      <c r="I230" s="8"/>
      <c r="J230" s="97"/>
      <c r="K230" s="8"/>
      <c r="L230" s="8"/>
    </row>
    <row r="231" spans="1:12" s="9" customFormat="1" ht="13" x14ac:dyDescent="0.3">
      <c r="A231" s="138" t="s">
        <v>281</v>
      </c>
      <c r="B231" s="112" t="s">
        <v>245</v>
      </c>
      <c r="C231" s="112" t="s">
        <v>246</v>
      </c>
      <c r="D231" s="112" t="s">
        <v>247</v>
      </c>
      <c r="E231" s="112" t="s">
        <v>248</v>
      </c>
      <c r="F231" s="8"/>
      <c r="G231" s="8"/>
      <c r="H231" s="97"/>
      <c r="I231" s="8"/>
      <c r="J231" s="97"/>
      <c r="K231" s="8"/>
      <c r="L231" s="8"/>
    </row>
    <row r="232" spans="1:12" s="9" customFormat="1" x14ac:dyDescent="0.25">
      <c r="A232" s="31" t="s">
        <v>282</v>
      </c>
      <c r="B232" s="119">
        <v>101907</v>
      </c>
      <c r="C232" s="100">
        <v>0.53695458593054324</v>
      </c>
      <c r="D232" s="36">
        <v>6133064472.8100004</v>
      </c>
      <c r="E232" s="100">
        <v>0.32269933028181763</v>
      </c>
      <c r="F232" s="8"/>
      <c r="G232" s="8"/>
      <c r="H232" s="97"/>
      <c r="I232" s="8"/>
      <c r="J232" s="97"/>
      <c r="K232" s="8"/>
      <c r="L232" s="8"/>
    </row>
    <row r="233" spans="1:12" s="9" customFormat="1" x14ac:dyDescent="0.25">
      <c r="A233" s="31" t="s">
        <v>283</v>
      </c>
      <c r="B233" s="119">
        <v>11627</v>
      </c>
      <c r="C233" s="100">
        <v>6.1263416356230935E-2</v>
      </c>
      <c r="D233" s="36">
        <v>1418581541.29</v>
      </c>
      <c r="E233" s="100">
        <v>7.4640551286213969E-2</v>
      </c>
      <c r="F233" s="8"/>
      <c r="G233" s="8"/>
      <c r="H233" s="97"/>
      <c r="I233" s="8"/>
      <c r="J233" s="97"/>
      <c r="K233" s="8"/>
      <c r="L233" s="8"/>
    </row>
    <row r="234" spans="1:12" s="9" customFormat="1" x14ac:dyDescent="0.25">
      <c r="A234" s="31" t="s">
        <v>284</v>
      </c>
      <c r="B234" s="119">
        <v>11258</v>
      </c>
      <c r="C234" s="100">
        <v>5.9319131447359411E-2</v>
      </c>
      <c r="D234" s="36">
        <v>1451484127.21</v>
      </c>
      <c r="E234" s="100">
        <v>7.6371764530098099E-2</v>
      </c>
      <c r="F234" s="8"/>
      <c r="G234" s="8"/>
      <c r="H234" s="97"/>
      <c r="I234" s="8"/>
      <c r="J234" s="97"/>
      <c r="K234" s="8"/>
      <c r="L234" s="8"/>
    </row>
    <row r="235" spans="1:12" s="9" customFormat="1" x14ac:dyDescent="0.25">
      <c r="A235" s="31" t="s">
        <v>285</v>
      </c>
      <c r="B235" s="119">
        <v>10718</v>
      </c>
      <c r="C235" s="100">
        <v>5.6473836458766934E-2</v>
      </c>
      <c r="D235" s="36">
        <v>1469100568.5899999</v>
      </c>
      <c r="E235" s="100">
        <v>7.7298676983159315E-2</v>
      </c>
      <c r="F235" s="8"/>
      <c r="G235" s="8"/>
      <c r="H235" s="97"/>
      <c r="I235" s="8"/>
      <c r="J235" s="97"/>
      <c r="K235" s="8"/>
      <c r="L235" s="8"/>
    </row>
    <row r="236" spans="1:12" s="9" customFormat="1" x14ac:dyDescent="0.25">
      <c r="A236" s="31" t="s">
        <v>286</v>
      </c>
      <c r="B236" s="119">
        <v>11408</v>
      </c>
      <c r="C236" s="100">
        <v>6.0109491166412871E-2</v>
      </c>
      <c r="D236" s="36">
        <v>1739607589.53</v>
      </c>
      <c r="E236" s="100">
        <v>9.1531763049817388E-2</v>
      </c>
      <c r="F236" s="8"/>
      <c r="G236" s="8"/>
      <c r="H236" s="97"/>
      <c r="I236" s="8"/>
      <c r="J236" s="97"/>
      <c r="K236" s="8"/>
      <c r="L236" s="8"/>
    </row>
    <row r="237" spans="1:12" s="9" customFormat="1" x14ac:dyDescent="0.25">
      <c r="A237" s="31" t="s">
        <v>287</v>
      </c>
      <c r="B237" s="119">
        <v>11543</v>
      </c>
      <c r="C237" s="100">
        <v>6.0820814913560992E-2</v>
      </c>
      <c r="D237" s="36">
        <v>1773633571.4000001</v>
      </c>
      <c r="E237" s="100">
        <v>9.3322085263175675E-2</v>
      </c>
      <c r="F237" s="8"/>
      <c r="G237" s="8"/>
      <c r="H237" s="97"/>
      <c r="I237" s="8"/>
      <c r="J237" s="97"/>
      <c r="K237" s="8"/>
      <c r="L237" s="8"/>
    </row>
    <row r="238" spans="1:12" s="9" customFormat="1" x14ac:dyDescent="0.25">
      <c r="A238" s="31" t="s">
        <v>288</v>
      </c>
      <c r="B238" s="119">
        <v>9786</v>
      </c>
      <c r="C238" s="100">
        <v>5.1563068071048067E-2</v>
      </c>
      <c r="D238" s="36">
        <v>1551961174.01</v>
      </c>
      <c r="E238" s="100">
        <v>8.1658497753725731E-2</v>
      </c>
      <c r="F238" s="8"/>
      <c r="G238" s="8"/>
      <c r="H238" s="97"/>
      <c r="I238" s="8"/>
      <c r="J238" s="97"/>
      <c r="K238" s="8"/>
      <c r="L238" s="8"/>
    </row>
    <row r="239" spans="1:12" s="9" customFormat="1" x14ac:dyDescent="0.25">
      <c r="A239" s="31" t="s">
        <v>289</v>
      </c>
      <c r="B239" s="119">
        <v>9313</v>
      </c>
      <c r="C239" s="100">
        <v>4.9070800423632807E-2</v>
      </c>
      <c r="D239" s="36">
        <v>1617888184.05</v>
      </c>
      <c r="E239" s="100">
        <v>8.5127334920155062E-2</v>
      </c>
      <c r="F239" s="8"/>
      <c r="G239" s="8"/>
      <c r="H239" s="97"/>
      <c r="I239" s="8"/>
      <c r="J239" s="97"/>
      <c r="K239" s="8"/>
      <c r="L239" s="8"/>
    </row>
    <row r="240" spans="1:12" s="9" customFormat="1" x14ac:dyDescent="0.25">
      <c r="A240" s="31" t="s">
        <v>290</v>
      </c>
      <c r="B240" s="119">
        <v>7997</v>
      </c>
      <c r="C240" s="100">
        <v>4.2136711155137077E-2</v>
      </c>
      <c r="D240" s="36">
        <v>1288055718.99</v>
      </c>
      <c r="E240" s="100">
        <v>6.7772761843036128E-2</v>
      </c>
      <c r="F240" s="8"/>
      <c r="G240" s="8"/>
      <c r="H240" s="97"/>
      <c r="I240" s="8"/>
      <c r="J240" s="97"/>
      <c r="K240" s="8"/>
      <c r="L240" s="8"/>
    </row>
    <row r="241" spans="1:12" s="9" customFormat="1" x14ac:dyDescent="0.25">
      <c r="A241" s="31" t="s">
        <v>291</v>
      </c>
      <c r="B241" s="119">
        <v>3766</v>
      </c>
      <c r="C241" s="100">
        <v>1.9843298013035665E-2</v>
      </c>
      <c r="D241" s="36">
        <v>522373173.93000001</v>
      </c>
      <c r="E241" s="100">
        <v>2.7485358116113946E-2</v>
      </c>
      <c r="F241" s="8"/>
      <c r="G241" s="8"/>
      <c r="H241" s="97"/>
      <c r="I241" s="8"/>
      <c r="J241" s="97"/>
      <c r="K241" s="8"/>
      <c r="L241" s="8"/>
    </row>
    <row r="242" spans="1:12" s="9" customFormat="1" x14ac:dyDescent="0.25">
      <c r="A242" s="31" t="s">
        <v>292</v>
      </c>
      <c r="B242" s="119">
        <v>275</v>
      </c>
      <c r="C242" s="100">
        <v>1.4489928182646861E-3</v>
      </c>
      <c r="D242" s="36">
        <v>27989462.239999998</v>
      </c>
      <c r="E242" s="100">
        <v>1.4727027181662626E-3</v>
      </c>
      <c r="F242" s="8"/>
      <c r="G242" s="8"/>
      <c r="H242" s="97"/>
      <c r="I242" s="8"/>
      <c r="J242" s="97"/>
      <c r="K242" s="8"/>
      <c r="L242" s="8"/>
    </row>
    <row r="243" spans="1:12" s="9" customFormat="1" x14ac:dyDescent="0.25">
      <c r="A243" s="31" t="s">
        <v>293</v>
      </c>
      <c r="B243" s="119">
        <v>43</v>
      </c>
      <c r="C243" s="100">
        <v>2.2656978612866003E-4</v>
      </c>
      <c r="D243" s="36">
        <v>2306707.29</v>
      </c>
      <c r="E243" s="100">
        <v>1.2137046674452054E-4</v>
      </c>
      <c r="F243" s="8"/>
      <c r="G243" s="8"/>
      <c r="H243" s="97"/>
      <c r="I243" s="8"/>
      <c r="J243" s="97"/>
      <c r="K243" s="8"/>
      <c r="L243" s="8"/>
    </row>
    <row r="244" spans="1:12" s="9" customFormat="1" x14ac:dyDescent="0.25">
      <c r="A244" s="31" t="s">
        <v>294</v>
      </c>
      <c r="B244" s="119">
        <v>37</v>
      </c>
      <c r="C244" s="100">
        <v>1.9495539736652141E-4</v>
      </c>
      <c r="D244" s="36">
        <v>2373701.64</v>
      </c>
      <c r="E244" s="100">
        <v>1.2489546342008305E-4</v>
      </c>
      <c r="F244" s="8"/>
      <c r="G244" s="8"/>
      <c r="H244" s="97"/>
      <c r="I244" s="8"/>
      <c r="J244" s="97"/>
      <c r="K244" s="8"/>
      <c r="L244" s="8"/>
    </row>
    <row r="245" spans="1:12" s="9" customFormat="1" x14ac:dyDescent="0.25">
      <c r="A245" s="31" t="s">
        <v>295</v>
      </c>
      <c r="B245" s="119">
        <v>66</v>
      </c>
      <c r="C245" s="100">
        <v>3.4775827638352467E-4</v>
      </c>
      <c r="D245" s="36">
        <v>4135270.74</v>
      </c>
      <c r="E245" s="100">
        <v>2.1758276050220436E-4</v>
      </c>
      <c r="F245" s="8"/>
      <c r="G245" s="8"/>
      <c r="H245" s="97"/>
      <c r="I245" s="8"/>
      <c r="J245" s="97"/>
      <c r="K245" s="8"/>
      <c r="L245" s="8"/>
    </row>
    <row r="246" spans="1:12" s="9" customFormat="1" x14ac:dyDescent="0.25">
      <c r="A246" s="31" t="s">
        <v>296</v>
      </c>
      <c r="B246" s="119">
        <v>43</v>
      </c>
      <c r="C246" s="100">
        <v>2.2656978612866003E-4</v>
      </c>
      <c r="D246" s="36">
        <v>2952022.13</v>
      </c>
      <c r="E246" s="100">
        <v>1.5532456385406997E-4</v>
      </c>
      <c r="F246" s="8"/>
      <c r="G246" s="8"/>
      <c r="H246" s="97"/>
      <c r="I246" s="8"/>
      <c r="J246" s="97"/>
      <c r="K246" s="8"/>
      <c r="L246" s="8"/>
    </row>
    <row r="247" spans="1:12" s="9" customFormat="1" x14ac:dyDescent="0.25">
      <c r="A247" s="142" t="s">
        <v>297</v>
      </c>
      <c r="B247" s="119">
        <v>0</v>
      </c>
      <c r="C247" s="100">
        <v>0</v>
      </c>
      <c r="D247" s="36">
        <v>0</v>
      </c>
      <c r="E247" s="100">
        <v>0</v>
      </c>
      <c r="F247" s="8"/>
      <c r="G247" s="8"/>
      <c r="H247" s="97"/>
      <c r="I247" s="8"/>
      <c r="J247" s="8"/>
      <c r="K247" s="8"/>
      <c r="L247" s="8"/>
    </row>
    <row r="248" spans="1:12" s="9" customFormat="1" ht="12.75" customHeight="1" thickBot="1" x14ac:dyDescent="0.3">
      <c r="A248" s="134" t="s">
        <v>158</v>
      </c>
      <c r="B248" s="140">
        <f>ROUND(SUM(B232:B247),2)</f>
        <v>189787</v>
      </c>
      <c r="C248" s="141">
        <f>ROUND(SUM(C232:C247),2)</f>
        <v>1</v>
      </c>
      <c r="D248" s="143">
        <f>ROUND(SUM(D232:D247),2)</f>
        <v>19005507285.849998</v>
      </c>
      <c r="E248" s="141">
        <f>ROUND(SUM(E232:E247),2)</f>
        <v>1</v>
      </c>
      <c r="F248" s="8"/>
      <c r="G248" s="8"/>
      <c r="H248" s="8"/>
      <c r="I248" s="8"/>
      <c r="J248" s="8"/>
      <c r="K248" s="8"/>
      <c r="L248" s="8"/>
    </row>
    <row r="249" spans="1:12" s="9" customFormat="1" ht="12.75" customHeight="1" thickTop="1" x14ac:dyDescent="0.25">
      <c r="A249" s="8"/>
      <c r="B249" s="8"/>
      <c r="C249" s="8"/>
      <c r="D249" s="8"/>
      <c r="E249" s="8"/>
      <c r="F249" s="8"/>
      <c r="G249" s="8"/>
      <c r="H249" s="8"/>
      <c r="I249" s="8"/>
      <c r="J249" s="8"/>
      <c r="K249" s="8"/>
      <c r="L249" s="8"/>
    </row>
    <row r="250" spans="1:12" s="9" customFormat="1" ht="13" x14ac:dyDescent="0.3">
      <c r="A250" s="138" t="s">
        <v>298</v>
      </c>
      <c r="B250" s="112" t="s">
        <v>245</v>
      </c>
      <c r="C250" s="112" t="s">
        <v>246</v>
      </c>
      <c r="D250" s="112" t="s">
        <v>247</v>
      </c>
      <c r="E250" s="112" t="s">
        <v>248</v>
      </c>
      <c r="F250" s="8"/>
      <c r="G250" s="8"/>
      <c r="H250" s="8"/>
      <c r="I250" s="8"/>
      <c r="J250" s="8"/>
      <c r="K250" s="8"/>
      <c r="L250" s="8"/>
    </row>
    <row r="251" spans="1:12" s="9" customFormat="1" x14ac:dyDescent="0.25">
      <c r="A251" s="31" t="s">
        <v>282</v>
      </c>
      <c r="B251" s="119">
        <v>128954</v>
      </c>
      <c r="C251" s="100">
        <v>0.67946698140547035</v>
      </c>
      <c r="D251" s="36">
        <v>8978628097.2900009</v>
      </c>
      <c r="E251" s="100">
        <v>0.47242243851995358</v>
      </c>
      <c r="F251" s="8"/>
      <c r="G251" s="8"/>
      <c r="H251" s="8"/>
      <c r="I251" s="8"/>
      <c r="J251" s="8"/>
      <c r="K251" s="8"/>
      <c r="L251" s="8"/>
    </row>
    <row r="252" spans="1:12" s="9" customFormat="1" x14ac:dyDescent="0.25">
      <c r="A252" s="31" t="s">
        <v>283</v>
      </c>
      <c r="B252" s="119">
        <v>12129</v>
      </c>
      <c r="C252" s="100">
        <v>6.3908486882663193E-2</v>
      </c>
      <c r="D252" s="36">
        <v>1658736442.6900001</v>
      </c>
      <c r="E252" s="100">
        <v>8.7276620283898682E-2</v>
      </c>
      <c r="F252" s="8"/>
      <c r="G252" s="8"/>
      <c r="H252" s="8"/>
      <c r="I252" s="8"/>
      <c r="J252" s="8"/>
      <c r="K252" s="8"/>
      <c r="L252" s="8"/>
    </row>
    <row r="253" spans="1:12" s="9" customFormat="1" x14ac:dyDescent="0.25">
      <c r="A253" s="31" t="s">
        <v>284</v>
      </c>
      <c r="B253" s="119">
        <v>10420</v>
      </c>
      <c r="C253" s="100">
        <v>5.490365515024738E-2</v>
      </c>
      <c r="D253" s="36">
        <v>1515456630.3199999</v>
      </c>
      <c r="E253" s="100">
        <v>7.9737762719350791E-2</v>
      </c>
      <c r="F253" s="8"/>
      <c r="G253" s="8"/>
      <c r="H253" s="8"/>
      <c r="I253" s="8"/>
      <c r="J253" s="8"/>
      <c r="K253" s="8"/>
      <c r="L253" s="8"/>
    </row>
    <row r="254" spans="1:12" s="9" customFormat="1" x14ac:dyDescent="0.25">
      <c r="A254" s="31" t="s">
        <v>285</v>
      </c>
      <c r="B254" s="119">
        <v>9720</v>
      </c>
      <c r="C254" s="100">
        <v>5.1215309794664543E-2</v>
      </c>
      <c r="D254" s="36">
        <v>1569825011.71</v>
      </c>
      <c r="E254" s="100">
        <v>8.2598427292638901E-2</v>
      </c>
      <c r="F254" s="8"/>
      <c r="G254" s="8"/>
      <c r="H254" s="8"/>
      <c r="I254" s="8"/>
      <c r="J254" s="8"/>
      <c r="K254" s="8"/>
      <c r="L254" s="8"/>
    </row>
    <row r="255" spans="1:12" s="9" customFormat="1" x14ac:dyDescent="0.25">
      <c r="A255" s="31" t="s">
        <v>286</v>
      </c>
      <c r="B255" s="119">
        <v>7801</v>
      </c>
      <c r="C255" s="100">
        <v>4.1103974455573879E-2</v>
      </c>
      <c r="D255" s="36">
        <v>1433250444.05</v>
      </c>
      <c r="E255" s="100">
        <v>7.5412375081252647E-2</v>
      </c>
      <c r="F255" s="8"/>
      <c r="G255" s="8"/>
      <c r="H255" s="8"/>
      <c r="I255" s="8"/>
      <c r="J255" s="8"/>
      <c r="K255" s="8"/>
      <c r="L255" s="8"/>
    </row>
    <row r="256" spans="1:12" s="9" customFormat="1" x14ac:dyDescent="0.25">
      <c r="A256" s="31" t="s">
        <v>287</v>
      </c>
      <c r="B256" s="119">
        <v>6762</v>
      </c>
      <c r="C256" s="100">
        <v>3.562941613493021E-2</v>
      </c>
      <c r="D256" s="36">
        <v>1212667794.95</v>
      </c>
      <c r="E256" s="100">
        <v>6.3806126124970983E-2</v>
      </c>
      <c r="F256" s="8"/>
      <c r="G256" s="8"/>
      <c r="H256" s="8"/>
      <c r="I256" s="8"/>
      <c r="J256" s="8"/>
      <c r="K256" s="8"/>
      <c r="L256" s="8"/>
    </row>
    <row r="257" spans="1:12" s="9" customFormat="1" x14ac:dyDescent="0.25">
      <c r="A257" s="31" t="s">
        <v>288</v>
      </c>
      <c r="B257" s="119">
        <v>6894</v>
      </c>
      <c r="C257" s="100">
        <v>3.6324932687697258E-2</v>
      </c>
      <c r="D257" s="36">
        <v>1368456462.0799999</v>
      </c>
      <c r="E257" s="100">
        <v>7.2003153691080096E-2</v>
      </c>
      <c r="F257" s="8"/>
      <c r="G257" s="8"/>
      <c r="H257" s="8"/>
      <c r="I257" s="8"/>
      <c r="J257" s="8"/>
      <c r="K257" s="8"/>
      <c r="L257" s="8"/>
    </row>
    <row r="258" spans="1:12" s="9" customFormat="1" x14ac:dyDescent="0.25">
      <c r="A258" s="31" t="s">
        <v>289</v>
      </c>
      <c r="B258" s="119">
        <v>4878</v>
      </c>
      <c r="C258" s="100">
        <v>2.5702498063618687E-2</v>
      </c>
      <c r="D258" s="36">
        <v>938187507.40999997</v>
      </c>
      <c r="E258" s="100">
        <v>4.9363981360734339E-2</v>
      </c>
      <c r="F258" s="8"/>
      <c r="G258" s="8"/>
      <c r="H258" s="8"/>
      <c r="I258" s="8"/>
      <c r="J258" s="8"/>
      <c r="K258" s="8"/>
      <c r="L258" s="8"/>
    </row>
    <row r="259" spans="1:12" s="9" customFormat="1" x14ac:dyDescent="0.25">
      <c r="A259" s="31" t="s">
        <v>290</v>
      </c>
      <c r="B259" s="119">
        <v>1702</v>
      </c>
      <c r="C259" s="100">
        <v>8.9679482788599853E-3</v>
      </c>
      <c r="D259" s="36">
        <v>274492027.13</v>
      </c>
      <c r="E259" s="100">
        <v>1.4442762458351485E-2</v>
      </c>
      <c r="F259" s="8"/>
      <c r="G259" s="8"/>
      <c r="H259" s="8"/>
      <c r="I259" s="8"/>
      <c r="J259" s="8"/>
      <c r="K259" s="8"/>
      <c r="L259" s="8"/>
    </row>
    <row r="260" spans="1:12" s="9" customFormat="1" x14ac:dyDescent="0.25">
      <c r="A260" s="31" t="s">
        <v>291</v>
      </c>
      <c r="B260" s="119">
        <v>130</v>
      </c>
      <c r="C260" s="100">
        <v>6.8497842317966984E-4</v>
      </c>
      <c r="D260" s="36">
        <v>14381843.119999999</v>
      </c>
      <c r="E260" s="100">
        <v>7.5671977094279321E-4</v>
      </c>
      <c r="F260" s="8"/>
      <c r="G260" s="8"/>
      <c r="H260" s="8"/>
      <c r="I260" s="8"/>
      <c r="J260" s="8"/>
      <c r="K260" s="8"/>
      <c r="L260" s="8"/>
    </row>
    <row r="261" spans="1:12" s="9" customFormat="1" x14ac:dyDescent="0.25">
      <c r="A261" s="31" t="s">
        <v>292</v>
      </c>
      <c r="B261" s="119">
        <v>80</v>
      </c>
      <c r="C261" s="100">
        <v>4.2152518349518147E-4</v>
      </c>
      <c r="D261" s="36">
        <v>8058619.8300000001</v>
      </c>
      <c r="E261" s="100">
        <v>4.2401498201522951E-4</v>
      </c>
      <c r="F261" s="8"/>
      <c r="G261" s="8"/>
      <c r="H261" s="8"/>
      <c r="I261" s="8"/>
      <c r="J261" s="8"/>
      <c r="K261" s="8"/>
      <c r="L261" s="8"/>
    </row>
    <row r="262" spans="1:12" s="9" customFormat="1" x14ac:dyDescent="0.25">
      <c r="A262" s="31" t="s">
        <v>293</v>
      </c>
      <c r="B262" s="119">
        <v>92</v>
      </c>
      <c r="C262" s="100">
        <v>4.8475396101945866E-4</v>
      </c>
      <c r="D262" s="36">
        <v>8729953.0299999993</v>
      </c>
      <c r="E262" s="100">
        <v>4.593380696814988E-4</v>
      </c>
      <c r="F262" s="8"/>
      <c r="G262" s="8"/>
      <c r="H262" s="8"/>
      <c r="I262" s="8"/>
      <c r="J262" s="8"/>
      <c r="K262" s="8"/>
      <c r="L262" s="8"/>
    </row>
    <row r="263" spans="1:12" s="9" customFormat="1" x14ac:dyDescent="0.25">
      <c r="A263" s="31" t="s">
        <v>294</v>
      </c>
      <c r="B263" s="119">
        <v>83</v>
      </c>
      <c r="C263" s="100">
        <v>4.3733237787625076E-4</v>
      </c>
      <c r="D263" s="36">
        <v>8791505.6099999994</v>
      </c>
      <c r="E263" s="100">
        <v>4.6257674040331778E-4</v>
      </c>
      <c r="F263" s="8"/>
      <c r="G263" s="8"/>
      <c r="H263" s="8"/>
      <c r="I263" s="8"/>
      <c r="J263" s="8"/>
      <c r="K263" s="8"/>
      <c r="L263" s="8"/>
    </row>
    <row r="264" spans="1:12" s="9" customFormat="1" x14ac:dyDescent="0.25">
      <c r="A264" s="31" t="s">
        <v>295</v>
      </c>
      <c r="B264" s="119">
        <v>116</v>
      </c>
      <c r="C264" s="100">
        <v>6.1121151606801304E-4</v>
      </c>
      <c r="D264" s="36">
        <v>12259143.82</v>
      </c>
      <c r="E264" s="100">
        <v>6.4503112890478811E-4</v>
      </c>
      <c r="F264" s="8"/>
      <c r="G264" s="8"/>
      <c r="H264" s="8"/>
      <c r="I264" s="8"/>
      <c r="J264" s="8"/>
      <c r="K264" s="8"/>
      <c r="L264" s="8"/>
    </row>
    <row r="265" spans="1:12" s="9" customFormat="1" x14ac:dyDescent="0.25">
      <c r="A265" s="31" t="s">
        <v>296</v>
      </c>
      <c r="B265" s="119">
        <v>26</v>
      </c>
      <c r="C265" s="100">
        <v>1.3699568463593396E-4</v>
      </c>
      <c r="D265" s="36">
        <v>3585802.81</v>
      </c>
      <c r="E265" s="100">
        <v>1.8867177582098564E-4</v>
      </c>
      <c r="F265" s="8"/>
      <c r="G265" s="8"/>
      <c r="H265" s="8"/>
      <c r="I265" s="8"/>
      <c r="J265" s="8"/>
      <c r="K265" s="8"/>
      <c r="L265" s="8"/>
    </row>
    <row r="266" spans="1:12" s="9" customFormat="1" x14ac:dyDescent="0.25">
      <c r="A266" s="142" t="s">
        <v>297</v>
      </c>
      <c r="B266" s="119">
        <v>0</v>
      </c>
      <c r="C266" s="100">
        <v>0</v>
      </c>
      <c r="D266" s="36">
        <v>0</v>
      </c>
      <c r="E266" s="100">
        <v>0</v>
      </c>
      <c r="F266" s="8"/>
      <c r="G266" s="8"/>
      <c r="H266" s="8"/>
      <c r="I266" s="8"/>
      <c r="J266" s="8"/>
      <c r="K266" s="8"/>
      <c r="L266" s="8"/>
    </row>
    <row r="267" spans="1:12" s="9" customFormat="1" ht="12.75" customHeight="1" thickBot="1" x14ac:dyDescent="0.3">
      <c r="A267" s="134" t="s">
        <v>158</v>
      </c>
      <c r="B267" s="140">
        <f>ROUND(SUM(B251:B266),2)</f>
        <v>189787</v>
      </c>
      <c r="C267" s="141">
        <f>ROUND(SUM(C251:C266),2)</f>
        <v>1</v>
      </c>
      <c r="D267" s="143">
        <f>ROUND(SUM(D251:D266),2)</f>
        <v>19005507285.849998</v>
      </c>
      <c r="E267" s="141">
        <f>ROUND(SUM(E251:E266),2)</f>
        <v>1</v>
      </c>
      <c r="F267" s="8"/>
      <c r="G267" s="8"/>
      <c r="H267" s="8"/>
      <c r="I267" s="8"/>
      <c r="J267" s="8"/>
      <c r="K267" s="8"/>
      <c r="L267" s="8"/>
    </row>
    <row r="268" spans="1:12" s="9" customFormat="1" ht="12.75" customHeight="1" thickTop="1" x14ac:dyDescent="0.25">
      <c r="A268" s="8"/>
      <c r="B268" s="8"/>
      <c r="C268" s="8"/>
      <c r="D268" s="8"/>
      <c r="E268" s="8"/>
      <c r="F268" s="8"/>
      <c r="G268" s="8"/>
      <c r="H268" s="8"/>
      <c r="I268" s="8"/>
      <c r="J268" s="8"/>
      <c r="K268" s="8"/>
      <c r="L268" s="8"/>
    </row>
    <row r="269" spans="1:12" s="9" customFormat="1" ht="12.75" customHeight="1" x14ac:dyDescent="0.3">
      <c r="A269" s="138" t="s">
        <v>299</v>
      </c>
      <c r="B269" s="112" t="s">
        <v>245</v>
      </c>
      <c r="C269" s="112" t="s">
        <v>246</v>
      </c>
      <c r="D269" s="112" t="s">
        <v>247</v>
      </c>
      <c r="E269" s="112" t="s">
        <v>248</v>
      </c>
      <c r="F269" s="8"/>
      <c r="G269" s="8"/>
      <c r="H269" s="8"/>
      <c r="I269" s="8"/>
      <c r="J269" s="8"/>
      <c r="K269" s="8"/>
      <c r="L269" s="8"/>
    </row>
    <row r="270" spans="1:12" s="9" customFormat="1" ht="12.75" customHeight="1" x14ac:dyDescent="0.25">
      <c r="A270" s="31" t="s">
        <v>300</v>
      </c>
      <c r="B270" s="119">
        <v>39790</v>
      </c>
      <c r="C270" s="100">
        <v>0.20965608814091588</v>
      </c>
      <c r="D270" s="36">
        <v>20891262.23</v>
      </c>
      <c r="E270" s="100">
        <v>1.0992215001571668E-3</v>
      </c>
      <c r="F270" s="123"/>
      <c r="G270" s="8"/>
      <c r="H270" s="8"/>
      <c r="I270" s="8"/>
      <c r="J270" s="8"/>
      <c r="K270" s="8"/>
      <c r="L270" s="8"/>
    </row>
    <row r="271" spans="1:12" s="9" customFormat="1" ht="12.75" customHeight="1" x14ac:dyDescent="0.25">
      <c r="A271" s="31" t="s">
        <v>301</v>
      </c>
      <c r="B271" s="119">
        <v>6437</v>
      </c>
      <c r="C271" s="100">
        <v>3.3916970076981037E-2</v>
      </c>
      <c r="D271" s="36">
        <v>47914893.030000001</v>
      </c>
      <c r="E271" s="100">
        <v>2.5211057147458333E-3</v>
      </c>
      <c r="F271" s="123"/>
      <c r="G271" s="8"/>
      <c r="H271" s="8"/>
      <c r="I271" s="8"/>
      <c r="J271" s="8"/>
      <c r="K271" s="8"/>
      <c r="L271" s="8"/>
    </row>
    <row r="272" spans="1:12" s="9" customFormat="1" ht="12.75" customHeight="1" x14ac:dyDescent="0.25">
      <c r="A272" s="31" t="s">
        <v>302</v>
      </c>
      <c r="B272" s="119">
        <v>14508</v>
      </c>
      <c r="C272" s="100">
        <v>7.6443592026851151E-2</v>
      </c>
      <c r="D272" s="36">
        <v>249800903.44999999</v>
      </c>
      <c r="E272" s="100">
        <v>1.3143606202817961E-2</v>
      </c>
      <c r="F272" s="123"/>
      <c r="G272" s="8"/>
      <c r="H272" s="8"/>
      <c r="I272" s="8"/>
      <c r="J272" s="8"/>
      <c r="K272" s="8"/>
      <c r="L272" s="8"/>
    </row>
    <row r="273" spans="1:12" s="9" customFormat="1" ht="12.75" customHeight="1" x14ac:dyDescent="0.25">
      <c r="A273" s="31" t="s">
        <v>303</v>
      </c>
      <c r="B273" s="119">
        <v>20137</v>
      </c>
      <c r="C273" s="100">
        <v>0.10610315775053086</v>
      </c>
      <c r="D273" s="36">
        <v>753233596.13999999</v>
      </c>
      <c r="E273" s="100">
        <v>3.9632385750671247E-2</v>
      </c>
      <c r="F273" s="123"/>
      <c r="G273" s="8"/>
      <c r="H273" s="8"/>
      <c r="I273" s="8"/>
      <c r="J273" s="8"/>
      <c r="K273" s="8"/>
      <c r="L273" s="8"/>
    </row>
    <row r="274" spans="1:12" s="9" customFormat="1" ht="12.75" customHeight="1" x14ac:dyDescent="0.25">
      <c r="A274" s="31" t="s">
        <v>304</v>
      </c>
      <c r="B274" s="119">
        <v>19042</v>
      </c>
      <c r="C274" s="100">
        <v>0.10033353180144056</v>
      </c>
      <c r="D274" s="36">
        <v>1187419462.05</v>
      </c>
      <c r="E274" s="100">
        <v>6.2477651566504561E-2</v>
      </c>
      <c r="F274" s="123"/>
      <c r="G274" s="8"/>
      <c r="H274" s="97"/>
      <c r="I274" s="8"/>
      <c r="J274" s="97"/>
      <c r="K274" s="8"/>
      <c r="L274" s="8"/>
    </row>
    <row r="275" spans="1:12" s="9" customFormat="1" ht="12.75" customHeight="1" x14ac:dyDescent="0.25">
      <c r="A275" s="31" t="s">
        <v>305</v>
      </c>
      <c r="B275" s="119">
        <v>17653</v>
      </c>
      <c r="C275" s="100">
        <v>9.3014800803005476E-2</v>
      </c>
      <c r="D275" s="36">
        <v>1540752176.9100001</v>
      </c>
      <c r="E275" s="100">
        <v>8.106872148880355E-2</v>
      </c>
      <c r="F275" s="123"/>
      <c r="G275" s="8"/>
      <c r="H275" s="97"/>
      <c r="I275" s="8"/>
      <c r="J275" s="97"/>
      <c r="K275" s="8"/>
      <c r="L275" s="8"/>
    </row>
    <row r="276" spans="1:12" s="9" customFormat="1" ht="12.75" customHeight="1" x14ac:dyDescent="0.25">
      <c r="A276" s="31" t="s">
        <v>306</v>
      </c>
      <c r="B276" s="119">
        <v>26628</v>
      </c>
      <c r="C276" s="100">
        <v>0.14030465732637115</v>
      </c>
      <c r="D276" s="36">
        <v>3280735657.4400001</v>
      </c>
      <c r="E276" s="100">
        <v>0.17262026254266716</v>
      </c>
      <c r="F276" s="123"/>
      <c r="G276" s="8"/>
      <c r="H276" s="97"/>
      <c r="I276" s="8"/>
      <c r="J276" s="97"/>
      <c r="K276" s="8"/>
      <c r="L276" s="8"/>
    </row>
    <row r="277" spans="1:12" s="9" customFormat="1" ht="12.75" customHeight="1" x14ac:dyDescent="0.25">
      <c r="A277" s="31" t="s">
        <v>307</v>
      </c>
      <c r="B277" s="119">
        <v>16587</v>
      </c>
      <c r="C277" s="100">
        <v>8.7397977732932175E-2</v>
      </c>
      <c r="D277" s="36">
        <v>2862873294.1599998</v>
      </c>
      <c r="E277" s="100">
        <v>0.15063387949089208</v>
      </c>
      <c r="F277" s="123"/>
      <c r="G277" s="8"/>
      <c r="H277" s="97"/>
      <c r="I277" s="8"/>
      <c r="J277" s="97"/>
      <c r="K277" s="8"/>
      <c r="L277" s="8"/>
    </row>
    <row r="278" spans="1:12" s="9" customFormat="1" ht="12.75" customHeight="1" x14ac:dyDescent="0.25">
      <c r="A278" s="31" t="s">
        <v>308</v>
      </c>
      <c r="B278" s="119">
        <v>11024</v>
      </c>
      <c r="C278" s="100">
        <v>5.8086170285636E-2</v>
      </c>
      <c r="D278" s="36">
        <v>2461190391.6300001</v>
      </c>
      <c r="E278" s="100">
        <v>0.12949880024841054</v>
      </c>
      <c r="F278" s="123"/>
      <c r="G278" s="8"/>
      <c r="H278" s="97"/>
      <c r="I278" s="8"/>
      <c r="J278" s="97"/>
      <c r="K278" s="8"/>
      <c r="L278" s="8"/>
    </row>
    <row r="279" spans="1:12" s="9" customFormat="1" ht="12.75" customHeight="1" x14ac:dyDescent="0.25">
      <c r="A279" s="31" t="s">
        <v>309</v>
      </c>
      <c r="B279" s="119">
        <v>6733</v>
      </c>
      <c r="C279" s="100">
        <v>3.5476613255913211E-2</v>
      </c>
      <c r="D279" s="36">
        <v>1838916782.8800001</v>
      </c>
      <c r="E279" s="100">
        <v>9.6757048113580865E-2</v>
      </c>
      <c r="F279" s="123"/>
      <c r="G279" s="8"/>
      <c r="H279" s="97"/>
      <c r="I279" s="8"/>
      <c r="J279" s="97"/>
      <c r="K279" s="8"/>
      <c r="L279" s="8"/>
    </row>
    <row r="280" spans="1:12" s="9" customFormat="1" ht="12.75" customHeight="1" x14ac:dyDescent="0.25">
      <c r="A280" s="31" t="s">
        <v>310</v>
      </c>
      <c r="B280" s="119">
        <v>3989</v>
      </c>
      <c r="C280" s="100">
        <v>2.1018299462028486E-2</v>
      </c>
      <c r="D280" s="36">
        <v>1287155483.21</v>
      </c>
      <c r="E280" s="100">
        <v>6.7725394742202669E-2</v>
      </c>
      <c r="F280" s="123"/>
      <c r="G280" s="8"/>
      <c r="H280" s="97"/>
      <c r="I280" s="8"/>
      <c r="J280" s="97"/>
      <c r="K280" s="8"/>
      <c r="L280" s="8"/>
    </row>
    <row r="281" spans="1:12" s="9" customFormat="1" ht="12.75" customHeight="1" x14ac:dyDescent="0.25">
      <c r="A281" s="31" t="s">
        <v>311</v>
      </c>
      <c r="B281" s="119">
        <v>2372</v>
      </c>
      <c r="C281" s="100">
        <v>1.249822169063213E-2</v>
      </c>
      <c r="D281" s="36">
        <v>885592355.77999997</v>
      </c>
      <c r="E281" s="100">
        <v>4.6596617625636445E-2</v>
      </c>
      <c r="F281" s="123"/>
      <c r="G281" s="8"/>
      <c r="H281" s="97"/>
      <c r="I281" s="8"/>
      <c r="J281" s="97"/>
      <c r="K281" s="8"/>
      <c r="L281" s="8"/>
    </row>
    <row r="282" spans="1:12" s="9" customFormat="1" ht="12.75" customHeight="1" x14ac:dyDescent="0.25">
      <c r="A282" s="31" t="s">
        <v>312</v>
      </c>
      <c r="B282" s="119">
        <v>1497</v>
      </c>
      <c r="C282" s="100">
        <v>7.8877899961535825E-3</v>
      </c>
      <c r="D282" s="36">
        <v>633115628.69000006</v>
      </c>
      <c r="E282" s="100">
        <v>3.3312219409232395E-2</v>
      </c>
      <c r="F282" s="123"/>
      <c r="G282" s="8"/>
      <c r="H282" s="97"/>
      <c r="I282" s="8"/>
      <c r="J282" s="97"/>
      <c r="K282" s="8"/>
      <c r="L282" s="8"/>
    </row>
    <row r="283" spans="1:12" s="9" customFormat="1" ht="12.75" customHeight="1" x14ac:dyDescent="0.25">
      <c r="A283" s="31" t="s">
        <v>313</v>
      </c>
      <c r="B283" s="119">
        <v>1112</v>
      </c>
      <c r="C283" s="100">
        <v>5.8592000505830223E-3</v>
      </c>
      <c r="D283" s="36">
        <v>527518472.32999998</v>
      </c>
      <c r="E283" s="100">
        <v>2.7756084822989632E-2</v>
      </c>
      <c r="F283" s="123"/>
      <c r="G283" s="8"/>
      <c r="H283" s="97"/>
      <c r="I283" s="8"/>
      <c r="J283" s="97"/>
      <c r="K283" s="8"/>
      <c r="L283" s="8"/>
    </row>
    <row r="284" spans="1:12" s="9" customFormat="1" ht="12.75" customHeight="1" x14ac:dyDescent="0.25">
      <c r="A284" s="31" t="s">
        <v>314</v>
      </c>
      <c r="B284" s="119">
        <v>1237</v>
      </c>
      <c r="C284" s="100">
        <v>6.5178331497942428E-3</v>
      </c>
      <c r="D284" s="36">
        <v>668826510.68000007</v>
      </c>
      <c r="E284" s="100">
        <v>3.5191194879494507E-2</v>
      </c>
      <c r="F284" s="123"/>
      <c r="G284" s="8"/>
      <c r="H284" s="97"/>
      <c r="I284" s="8"/>
      <c r="J284" s="97"/>
      <c r="K284" s="8"/>
      <c r="L284" s="8"/>
    </row>
    <row r="285" spans="1:12" s="9" customFormat="1" ht="12.75" customHeight="1" x14ac:dyDescent="0.25">
      <c r="A285" s="31" t="s">
        <v>315</v>
      </c>
      <c r="B285" s="119">
        <v>505</v>
      </c>
      <c r="C285" s="100">
        <v>2.6608777208133329E-3</v>
      </c>
      <c r="D285" s="36">
        <v>325291393.47000003</v>
      </c>
      <c r="E285" s="100">
        <v>1.7115638566100592E-2</v>
      </c>
      <c r="F285" s="123"/>
      <c r="G285" s="8"/>
      <c r="H285" s="97"/>
      <c r="I285" s="8"/>
      <c r="J285" s="97"/>
      <c r="K285" s="8"/>
      <c r="L285" s="8"/>
    </row>
    <row r="286" spans="1:12" s="9" customFormat="1" ht="12.75" customHeight="1" x14ac:dyDescent="0.25">
      <c r="A286" s="31" t="s">
        <v>316</v>
      </c>
      <c r="B286" s="119">
        <v>273</v>
      </c>
      <c r="C286" s="100">
        <v>1.4384546886773066E-3</v>
      </c>
      <c r="D286" s="36">
        <v>202982418.70999998</v>
      </c>
      <c r="E286" s="100">
        <v>1.0680189465983089E-2</v>
      </c>
      <c r="F286" s="123"/>
      <c r="G286" s="8"/>
      <c r="H286" s="97"/>
      <c r="I286" s="8"/>
      <c r="J286" s="97"/>
      <c r="K286" s="8"/>
      <c r="L286" s="8"/>
    </row>
    <row r="287" spans="1:12" s="9" customFormat="1" ht="12.75" customHeight="1" x14ac:dyDescent="0.25">
      <c r="A287" s="31" t="s">
        <v>317</v>
      </c>
      <c r="B287" s="119">
        <v>166</v>
      </c>
      <c r="C287" s="100">
        <v>8.7466475575250153E-4</v>
      </c>
      <c r="D287" s="36">
        <v>140053103.63</v>
      </c>
      <c r="E287" s="100">
        <v>7.3690799999993947E-3</v>
      </c>
      <c r="F287" s="123"/>
      <c r="G287" s="8"/>
      <c r="H287" s="97"/>
      <c r="I287" s="8"/>
      <c r="J287" s="97"/>
      <c r="K287" s="8"/>
      <c r="L287" s="8"/>
    </row>
    <row r="288" spans="1:12" s="9" customFormat="1" ht="12.75" customHeight="1" x14ac:dyDescent="0.25">
      <c r="A288" s="31" t="s">
        <v>318</v>
      </c>
      <c r="B288" s="119">
        <v>97</v>
      </c>
      <c r="C288" s="100">
        <v>5.1109928498790751E-4</v>
      </c>
      <c r="D288" s="36">
        <v>91243499.430000007</v>
      </c>
      <c r="E288" s="100">
        <v>4.8008978691104296E-3</v>
      </c>
      <c r="F288" s="123"/>
      <c r="G288" s="8"/>
      <c r="H288" s="97"/>
      <c r="I288" s="8"/>
      <c r="J288" s="97"/>
      <c r="K288" s="8"/>
      <c r="L288" s="8"/>
    </row>
    <row r="289" spans="1:12" s="9" customFormat="1" ht="12.75" customHeight="1" x14ac:dyDescent="0.25">
      <c r="A289" s="31" t="s">
        <v>319</v>
      </c>
      <c r="B289" s="119">
        <v>0</v>
      </c>
      <c r="C289" s="100">
        <v>0</v>
      </c>
      <c r="D289" s="36">
        <v>0</v>
      </c>
      <c r="E289" s="100">
        <v>0</v>
      </c>
      <c r="F289" s="123"/>
      <c r="G289" s="8"/>
      <c r="H289" s="97"/>
      <c r="I289" s="8"/>
      <c r="J289" s="97"/>
      <c r="K289" s="8"/>
      <c r="L289" s="8"/>
    </row>
    <row r="290" spans="1:12" s="9" customFormat="1" ht="12.75" customHeight="1" thickBot="1" x14ac:dyDescent="0.3">
      <c r="A290" s="134" t="s">
        <v>158</v>
      </c>
      <c r="B290" s="140">
        <f>ROUND(SUM(B270:B289),2)</f>
        <v>189787</v>
      </c>
      <c r="C290" s="141">
        <f>ROUND(SUM(C270:C289),2)</f>
        <v>1</v>
      </c>
      <c r="D290" s="143">
        <f>ROUND(SUM(D270:D289),2)</f>
        <v>19005507285.849998</v>
      </c>
      <c r="E290" s="141">
        <f>ROUND(SUM(E270:E289),2)</f>
        <v>1</v>
      </c>
      <c r="F290" s="123"/>
      <c r="G290" s="8"/>
      <c r="H290" s="97"/>
      <c r="I290" s="8"/>
      <c r="J290" s="97"/>
      <c r="K290" s="8"/>
      <c r="L290" s="8"/>
    </row>
    <row r="291" spans="1:12" s="9" customFormat="1" ht="12.75" customHeight="1" thickTop="1" x14ac:dyDescent="0.25">
      <c r="A291" s="8"/>
      <c r="B291" s="123"/>
      <c r="C291" s="124"/>
      <c r="D291" s="62"/>
      <c r="E291" s="124"/>
      <c r="F291" s="8"/>
      <c r="G291" s="8"/>
      <c r="H291" s="8"/>
      <c r="I291" s="8"/>
      <c r="J291" s="8"/>
      <c r="K291" s="8"/>
      <c r="L291" s="8"/>
    </row>
    <row r="292" spans="1:12" ht="25.5" customHeight="1" x14ac:dyDescent="0.25">
      <c r="A292" s="228" t="s">
        <v>0</v>
      </c>
      <c r="B292" s="228"/>
      <c r="C292" s="228"/>
      <c r="D292" s="228"/>
      <c r="E292" s="228"/>
      <c r="F292" s="228"/>
      <c r="G292" s="228"/>
      <c r="H292" s="228"/>
      <c r="I292" s="228"/>
      <c r="J292" s="228"/>
      <c r="K292" s="228"/>
      <c r="L292" s="1"/>
    </row>
    <row r="293" spans="1:12" ht="25.5" customHeight="1" x14ac:dyDescent="0.25">
      <c r="A293" s="228"/>
      <c r="B293" s="228"/>
      <c r="C293" s="228"/>
      <c r="D293" s="228"/>
      <c r="E293" s="228"/>
      <c r="F293" s="228"/>
      <c r="G293" s="228"/>
      <c r="H293" s="228"/>
      <c r="I293" s="228"/>
      <c r="J293" s="228"/>
      <c r="K293" s="228"/>
      <c r="L293" s="1"/>
    </row>
    <row r="294" spans="1:12" ht="25.5" customHeight="1" x14ac:dyDescent="0.25">
      <c r="A294" s="229"/>
      <c r="B294" s="229"/>
      <c r="C294" s="229"/>
      <c r="D294" s="229"/>
      <c r="E294" s="229"/>
      <c r="F294" s="229"/>
      <c r="G294" s="229"/>
      <c r="H294" s="229"/>
      <c r="I294" s="229"/>
      <c r="J294" s="229"/>
      <c r="K294" s="229"/>
      <c r="L294" s="2"/>
    </row>
    <row r="295" spans="1:12" s="9" customFormat="1" ht="12.75" customHeight="1" x14ac:dyDescent="0.25">
      <c r="A295" s="8"/>
      <c r="B295" s="8"/>
      <c r="C295" s="8"/>
      <c r="D295" s="8"/>
      <c r="E295" s="8"/>
      <c r="F295" s="8"/>
      <c r="G295" s="8"/>
      <c r="H295" s="8"/>
      <c r="I295" s="8"/>
      <c r="J295" s="8"/>
      <c r="K295" s="8"/>
      <c r="L295" s="8"/>
    </row>
    <row r="296" spans="1:12" s="9" customFormat="1" ht="13" x14ac:dyDescent="0.3">
      <c r="A296" s="138" t="s">
        <v>320</v>
      </c>
      <c r="B296" s="112" t="s">
        <v>245</v>
      </c>
      <c r="C296" s="112" t="s">
        <v>246</v>
      </c>
      <c r="D296" s="112" t="s">
        <v>247</v>
      </c>
      <c r="E296" s="112" t="s">
        <v>248</v>
      </c>
      <c r="F296" s="8"/>
      <c r="G296" s="8"/>
      <c r="H296" s="8"/>
      <c r="I296" s="8"/>
      <c r="J296" s="8"/>
      <c r="K296" s="8"/>
      <c r="L296" s="8"/>
    </row>
    <row r="297" spans="1:12" s="9" customFormat="1" x14ac:dyDescent="0.25">
      <c r="A297" s="66" t="s">
        <v>321</v>
      </c>
      <c r="B297" s="119">
        <v>20211</v>
      </c>
      <c r="C297" s="100">
        <v>0.1064930685452639</v>
      </c>
      <c r="D297" s="36">
        <v>2370909538.8899999</v>
      </c>
      <c r="E297" s="100">
        <v>0.12474855331302796</v>
      </c>
      <c r="F297" s="8"/>
      <c r="G297" s="8"/>
      <c r="H297" s="97"/>
      <c r="I297" s="8"/>
      <c r="J297" s="97"/>
      <c r="K297" s="8"/>
      <c r="L297" s="8"/>
    </row>
    <row r="298" spans="1:12" s="9" customFormat="1" x14ac:dyDescent="0.25">
      <c r="A298" s="66" t="s">
        <v>322</v>
      </c>
      <c r="B298" s="119">
        <v>10487</v>
      </c>
      <c r="C298" s="100">
        <v>5.5256682491424597E-2</v>
      </c>
      <c r="D298" s="36">
        <v>883187171.26999998</v>
      </c>
      <c r="E298" s="100">
        <v>4.6470065649210607E-2</v>
      </c>
      <c r="F298" s="8"/>
      <c r="G298" s="8"/>
      <c r="H298" s="97"/>
      <c r="I298" s="8"/>
      <c r="J298" s="97"/>
      <c r="K298" s="8"/>
      <c r="L298" s="8"/>
    </row>
    <row r="299" spans="1:12" s="9" customFormat="1" x14ac:dyDescent="0.25">
      <c r="A299" s="66" t="s">
        <v>323</v>
      </c>
      <c r="B299" s="119">
        <v>23663</v>
      </c>
      <c r="C299" s="100">
        <v>0.12468188021308098</v>
      </c>
      <c r="D299" s="36">
        <v>3799919556.1199999</v>
      </c>
      <c r="E299" s="100">
        <v>0.19993781270701047</v>
      </c>
      <c r="F299" s="8"/>
      <c r="G299" s="8"/>
      <c r="H299" s="97"/>
      <c r="I299" s="8"/>
      <c r="J299" s="97"/>
      <c r="K299" s="8"/>
      <c r="L299" s="8"/>
    </row>
    <row r="300" spans="1:12" s="9" customFormat="1" x14ac:dyDescent="0.25">
      <c r="A300" s="66" t="s">
        <v>324</v>
      </c>
      <c r="B300" s="119">
        <v>5518</v>
      </c>
      <c r="C300" s="100">
        <v>2.907469953158014E-2</v>
      </c>
      <c r="D300" s="36">
        <v>360730433.45999998</v>
      </c>
      <c r="E300" s="100">
        <v>1.8980310708600311E-2</v>
      </c>
      <c r="F300" s="8"/>
      <c r="G300" s="8"/>
      <c r="H300" s="97"/>
      <c r="I300" s="8"/>
      <c r="J300" s="97"/>
      <c r="K300" s="8"/>
      <c r="L300" s="8"/>
    </row>
    <row r="301" spans="1:12" s="9" customFormat="1" x14ac:dyDescent="0.25">
      <c r="A301" s="66" t="s">
        <v>325</v>
      </c>
      <c r="B301" s="119">
        <v>19098</v>
      </c>
      <c r="C301" s="100">
        <v>0.10062859942988719</v>
      </c>
      <c r="D301" s="36">
        <v>1361382211.1800001</v>
      </c>
      <c r="E301" s="100">
        <v>7.1630932587291571E-2</v>
      </c>
      <c r="F301" s="8"/>
      <c r="G301" s="8"/>
      <c r="H301" s="97"/>
      <c r="I301" s="8"/>
      <c r="J301" s="97"/>
      <c r="K301" s="8"/>
      <c r="L301" s="8"/>
    </row>
    <row r="302" spans="1:12" s="9" customFormat="1" x14ac:dyDescent="0.25">
      <c r="A302" s="66" t="s">
        <v>326</v>
      </c>
      <c r="B302" s="119">
        <v>12836</v>
      </c>
      <c r="C302" s="100">
        <v>6.7633715691801863E-2</v>
      </c>
      <c r="D302" s="36">
        <v>681336294.01999998</v>
      </c>
      <c r="E302" s="100">
        <v>3.5849413739525347E-2</v>
      </c>
      <c r="F302" s="8"/>
      <c r="G302" s="8"/>
      <c r="H302" s="97"/>
      <c r="I302" s="8"/>
      <c r="J302" s="97"/>
      <c r="K302" s="8"/>
      <c r="L302" s="8"/>
    </row>
    <row r="303" spans="1:12" s="9" customFormat="1" x14ac:dyDescent="0.25">
      <c r="A303" s="66" t="s">
        <v>327</v>
      </c>
      <c r="B303" s="119">
        <v>31579</v>
      </c>
      <c r="C303" s="100">
        <v>0.16639179711992919</v>
      </c>
      <c r="D303" s="36">
        <v>4149133768.3800001</v>
      </c>
      <c r="E303" s="100">
        <v>0.21831218214675691</v>
      </c>
      <c r="F303" s="8"/>
      <c r="G303" s="8"/>
      <c r="H303" s="97"/>
      <c r="I303" s="8"/>
      <c r="J303" s="97"/>
      <c r="K303" s="8"/>
      <c r="L303" s="8"/>
    </row>
    <row r="304" spans="1:12" s="9" customFormat="1" x14ac:dyDescent="0.25">
      <c r="A304" s="31" t="s">
        <v>328</v>
      </c>
      <c r="B304" s="119">
        <v>15523</v>
      </c>
      <c r="C304" s="100">
        <v>8.1791692792446274E-2</v>
      </c>
      <c r="D304" s="36">
        <v>1565237184.96</v>
      </c>
      <c r="E304" s="100">
        <v>8.2357032696799004E-2</v>
      </c>
      <c r="F304" s="8"/>
      <c r="G304" s="8"/>
      <c r="H304" s="97"/>
      <c r="I304" s="8"/>
      <c r="J304" s="97"/>
      <c r="K304" s="8"/>
      <c r="L304" s="8"/>
    </row>
    <row r="305" spans="1:12" s="9" customFormat="1" x14ac:dyDescent="0.25">
      <c r="A305" s="31" t="s">
        <v>329</v>
      </c>
      <c r="B305" s="119">
        <v>19563</v>
      </c>
      <c r="C305" s="100">
        <v>0.10307871455895293</v>
      </c>
      <c r="D305" s="36">
        <v>1482485753.5</v>
      </c>
      <c r="E305" s="100">
        <v>7.8002956259091386E-2</v>
      </c>
      <c r="F305" s="8"/>
      <c r="G305" s="8"/>
      <c r="H305" s="97"/>
      <c r="I305" s="8"/>
      <c r="J305" s="97"/>
      <c r="K305" s="8"/>
      <c r="L305" s="8"/>
    </row>
    <row r="306" spans="1:12" s="9" customFormat="1" x14ac:dyDescent="0.25">
      <c r="A306" s="31" t="s">
        <v>330</v>
      </c>
      <c r="B306" s="119">
        <v>8764</v>
      </c>
      <c r="C306" s="100">
        <v>4.6178083851897124E-2</v>
      </c>
      <c r="D306" s="36">
        <v>548052488.09000003</v>
      </c>
      <c r="E306" s="100">
        <v>2.8836509325801406E-2</v>
      </c>
      <c r="F306" s="8"/>
      <c r="G306" s="8"/>
      <c r="H306" s="97"/>
      <c r="I306" s="8"/>
      <c r="J306" s="97"/>
      <c r="K306" s="8"/>
      <c r="L306" s="8"/>
    </row>
    <row r="307" spans="1:12" s="9" customFormat="1" x14ac:dyDescent="0.25">
      <c r="A307" s="31" t="s">
        <v>331</v>
      </c>
      <c r="B307" s="119">
        <v>10962</v>
      </c>
      <c r="C307" s="100">
        <v>5.7759488268427236E-2</v>
      </c>
      <c r="D307" s="36">
        <v>953489082.83000004</v>
      </c>
      <c r="E307" s="100">
        <v>5.0169094067796488E-2</v>
      </c>
      <c r="F307" s="8"/>
      <c r="G307" s="8"/>
      <c r="H307" s="97"/>
      <c r="I307" s="8"/>
      <c r="J307" s="97"/>
      <c r="K307" s="8"/>
      <c r="L307" s="8"/>
    </row>
    <row r="308" spans="1:12" s="9" customFormat="1" x14ac:dyDescent="0.25">
      <c r="A308" s="142" t="s">
        <v>332</v>
      </c>
      <c r="B308" s="119">
        <v>11583</v>
      </c>
      <c r="C308" s="100">
        <v>6.1031577505308583E-2</v>
      </c>
      <c r="D308" s="36">
        <v>849643803.14999998</v>
      </c>
      <c r="E308" s="100">
        <v>4.4705136799088635E-2</v>
      </c>
      <c r="F308" s="8"/>
      <c r="G308" s="8"/>
      <c r="H308" s="97"/>
      <c r="I308" s="8"/>
      <c r="J308" s="97"/>
      <c r="K308" s="8"/>
      <c r="L308" s="8"/>
    </row>
    <row r="309" spans="1:12" s="9" customFormat="1" ht="12.75" customHeight="1" thickBot="1" x14ac:dyDescent="0.3">
      <c r="A309" s="134" t="s">
        <v>333</v>
      </c>
      <c r="B309" s="140">
        <f>ROUND(SUM(B297:B308),2)</f>
        <v>189787</v>
      </c>
      <c r="C309" s="144">
        <f>ROUND(SUM(C297:C308),2)</f>
        <v>1</v>
      </c>
      <c r="D309" s="143">
        <f>ROUND(SUM(D297:D308),2)</f>
        <v>19005507285.849998</v>
      </c>
      <c r="E309" s="144">
        <f>ROUND(SUM(E297:E308),2)</f>
        <v>1</v>
      </c>
      <c r="F309" s="8"/>
      <c r="G309" s="8"/>
      <c r="H309" s="97"/>
      <c r="I309" s="8"/>
      <c r="J309" s="97"/>
      <c r="K309" s="8"/>
      <c r="L309" s="8"/>
    </row>
    <row r="310" spans="1:12" s="9" customFormat="1" ht="12.75" customHeight="1" thickTop="1" x14ac:dyDescent="0.25">
      <c r="A310" s="8"/>
      <c r="B310" s="8"/>
      <c r="C310" s="8"/>
      <c r="D310" s="8"/>
      <c r="E310" s="8"/>
      <c r="F310" s="8"/>
      <c r="G310" s="8"/>
      <c r="H310" s="97"/>
      <c r="I310" s="8"/>
      <c r="J310" s="97"/>
      <c r="K310" s="8"/>
      <c r="L310" s="8"/>
    </row>
    <row r="311" spans="1:12" s="9" customFormat="1" ht="12.75" customHeight="1" x14ac:dyDescent="0.3">
      <c r="A311" s="138" t="s">
        <v>334</v>
      </c>
      <c r="B311" s="112" t="s">
        <v>245</v>
      </c>
      <c r="C311" s="112" t="s">
        <v>246</v>
      </c>
      <c r="D311" s="112" t="s">
        <v>247</v>
      </c>
      <c r="E311" s="112" t="s">
        <v>248</v>
      </c>
      <c r="F311" s="8"/>
      <c r="G311" s="8"/>
      <c r="H311" s="97"/>
      <c r="I311" s="8"/>
      <c r="J311" s="97"/>
      <c r="K311" s="8"/>
      <c r="L311" s="8"/>
    </row>
    <row r="312" spans="1:12" s="9" customFormat="1" x14ac:dyDescent="0.25">
      <c r="A312" s="31" t="s">
        <v>335</v>
      </c>
      <c r="B312" s="119">
        <v>117168</v>
      </c>
      <c r="C312" s="100">
        <v>0.61736578374704276</v>
      </c>
      <c r="D312" s="36">
        <v>13250710547.17</v>
      </c>
      <c r="E312" s="100">
        <v>0.69720372878630998</v>
      </c>
      <c r="F312" s="8"/>
      <c r="G312" s="8"/>
      <c r="H312" s="97"/>
      <c r="I312" s="8"/>
      <c r="J312" s="145"/>
      <c r="K312" s="8"/>
      <c r="L312" s="8"/>
    </row>
    <row r="313" spans="1:12" s="9" customFormat="1" x14ac:dyDescent="0.25">
      <c r="A313" s="31" t="s">
        <v>336</v>
      </c>
      <c r="B313" s="119">
        <v>0</v>
      </c>
      <c r="C313" s="100">
        <v>0</v>
      </c>
      <c r="D313" s="36">
        <v>0</v>
      </c>
      <c r="E313" s="100">
        <v>0</v>
      </c>
      <c r="F313" s="8"/>
      <c r="G313" s="8"/>
      <c r="H313" s="97"/>
      <c r="I313" s="8"/>
      <c r="J313" s="145"/>
      <c r="K313" s="8"/>
      <c r="L313" s="8"/>
    </row>
    <row r="314" spans="1:12" s="9" customFormat="1" x14ac:dyDescent="0.25">
      <c r="A314" s="31" t="s">
        <v>337</v>
      </c>
      <c r="B314" s="119">
        <v>18771</v>
      </c>
      <c r="C314" s="100">
        <v>9.8905615242350642E-2</v>
      </c>
      <c r="D314" s="36">
        <v>2538168293.8000002</v>
      </c>
      <c r="E314" s="100">
        <v>0.13354909477684504</v>
      </c>
      <c r="F314" s="8"/>
      <c r="G314" s="8"/>
      <c r="H314" s="97"/>
      <c r="I314" s="8"/>
      <c r="J314" s="145"/>
      <c r="K314" s="8"/>
      <c r="L314" s="8"/>
    </row>
    <row r="315" spans="1:12" s="9" customFormat="1" x14ac:dyDescent="0.25">
      <c r="A315" s="31" t="s">
        <v>338</v>
      </c>
      <c r="B315" s="119">
        <v>53848</v>
      </c>
      <c r="C315" s="100">
        <v>0.28372860101060665</v>
      </c>
      <c r="D315" s="36">
        <v>3216628444.8800001</v>
      </c>
      <c r="E315" s="100">
        <v>0.16924717643684511</v>
      </c>
      <c r="F315" s="8"/>
      <c r="G315" s="8"/>
      <c r="H315" s="97"/>
      <c r="I315" s="8"/>
      <c r="J315" s="145"/>
      <c r="K315" s="8"/>
      <c r="L315" s="8"/>
    </row>
    <row r="316" spans="1:12" s="9" customFormat="1" ht="12.75" customHeight="1" thickBot="1" x14ac:dyDescent="0.3">
      <c r="A316" s="134" t="s">
        <v>158</v>
      </c>
      <c r="B316" s="146">
        <f>ROUND(SUM(B312:B315),2)</f>
        <v>189787</v>
      </c>
      <c r="C316" s="147">
        <f>ROUND(SUM(C312:C315),2)</f>
        <v>1</v>
      </c>
      <c r="D316" s="148">
        <f>ROUND(SUM(D312:D315),2)</f>
        <v>19005507285.849998</v>
      </c>
      <c r="E316" s="147">
        <f>ROUND(SUM(E312:E315),2)</f>
        <v>1</v>
      </c>
      <c r="F316" s="8"/>
      <c r="G316" s="8"/>
      <c r="H316" s="97"/>
      <c r="I316" s="8"/>
      <c r="J316" s="145"/>
      <c r="K316" s="8"/>
      <c r="L316" s="8"/>
    </row>
    <row r="317" spans="1:12" s="9" customFormat="1" ht="12.75" customHeight="1" thickTop="1" x14ac:dyDescent="0.25">
      <c r="A317" s="8"/>
      <c r="B317" s="8"/>
      <c r="C317" s="8"/>
      <c r="D317" s="8"/>
      <c r="E317" s="8"/>
      <c r="F317" s="8"/>
      <c r="G317" s="8"/>
      <c r="H317" s="97"/>
      <c r="I317" s="8"/>
      <c r="J317" s="145"/>
      <c r="K317" s="8"/>
      <c r="L317" s="8"/>
    </row>
    <row r="318" spans="1:12" s="9" customFormat="1" ht="15" x14ac:dyDescent="0.3">
      <c r="A318" s="138" t="s">
        <v>339</v>
      </c>
      <c r="B318" s="112" t="s">
        <v>245</v>
      </c>
      <c r="C318" s="112" t="s">
        <v>246</v>
      </c>
      <c r="D318" s="112" t="s">
        <v>247</v>
      </c>
      <c r="E318" s="112" t="s">
        <v>248</v>
      </c>
      <c r="F318" s="8"/>
      <c r="G318" s="54" t="s">
        <v>340</v>
      </c>
      <c r="H318" s="97"/>
      <c r="I318" s="8"/>
      <c r="J318" s="145"/>
      <c r="K318" s="8"/>
      <c r="L318" s="8"/>
    </row>
    <row r="319" spans="1:12" s="9" customFormat="1" x14ac:dyDescent="0.25">
      <c r="A319" s="31" t="s">
        <v>341</v>
      </c>
      <c r="B319" s="119">
        <v>231</v>
      </c>
      <c r="C319" s="100">
        <v>1.2171539673423363E-3</v>
      </c>
      <c r="D319" s="36">
        <v>45741542.130000003</v>
      </c>
      <c r="E319" s="100">
        <v>2.4067519715222519E-3</v>
      </c>
      <c r="F319" s="8"/>
      <c r="G319" s="53" t="s">
        <v>342</v>
      </c>
      <c r="H319" s="97"/>
      <c r="I319" s="8"/>
      <c r="J319" s="145"/>
      <c r="K319" s="8"/>
      <c r="L319" s="8"/>
    </row>
    <row r="320" spans="1:12" s="9" customFormat="1" x14ac:dyDescent="0.25">
      <c r="A320" s="31" t="s">
        <v>343</v>
      </c>
      <c r="B320" s="119">
        <v>25544</v>
      </c>
      <c r="C320" s="100">
        <v>0.13459299109001144</v>
      </c>
      <c r="D320" s="36">
        <v>4555303668.2600002</v>
      </c>
      <c r="E320" s="100">
        <v>0.23968335071232327</v>
      </c>
      <c r="F320" s="8"/>
      <c r="G320" s="8"/>
      <c r="H320" s="97"/>
      <c r="I320" s="8"/>
      <c r="J320" s="145"/>
      <c r="K320" s="8"/>
      <c r="L320" s="8"/>
    </row>
    <row r="321" spans="1:12" s="9" customFormat="1" x14ac:dyDescent="0.25">
      <c r="A321" s="31" t="s">
        <v>344</v>
      </c>
      <c r="B321" s="119">
        <v>17979</v>
      </c>
      <c r="C321" s="100">
        <v>9.4732515925748342E-2</v>
      </c>
      <c r="D321" s="36">
        <v>2934405598.8000002</v>
      </c>
      <c r="E321" s="100">
        <v>0.15439764667501021</v>
      </c>
      <c r="F321" s="8"/>
      <c r="G321" s="8"/>
      <c r="H321" s="97"/>
      <c r="I321" s="8"/>
      <c r="J321" s="145"/>
      <c r="K321" s="8"/>
      <c r="L321" s="8"/>
    </row>
    <row r="322" spans="1:12" s="9" customFormat="1" x14ac:dyDescent="0.25">
      <c r="A322" s="31" t="s">
        <v>345</v>
      </c>
      <c r="B322" s="119">
        <v>20138</v>
      </c>
      <c r="C322" s="100">
        <v>0.10610842681532455</v>
      </c>
      <c r="D322" s="36">
        <v>3082344750.0300002</v>
      </c>
      <c r="E322" s="100">
        <v>0.16218166154001429</v>
      </c>
      <c r="F322" s="8"/>
      <c r="G322" s="8"/>
      <c r="H322" s="97"/>
      <c r="I322" s="8"/>
      <c r="J322" s="145"/>
      <c r="K322" s="8"/>
      <c r="L322" s="8"/>
    </row>
    <row r="323" spans="1:12" s="9" customFormat="1" x14ac:dyDescent="0.25">
      <c r="A323" s="31" t="s">
        <v>346</v>
      </c>
      <c r="B323" s="119">
        <v>9855</v>
      </c>
      <c r="C323" s="100">
        <v>5.1926633541812664E-2</v>
      </c>
      <c r="D323" s="36">
        <v>1213088709.8099999</v>
      </c>
      <c r="E323" s="100">
        <v>6.3828273119190565E-2</v>
      </c>
      <c r="F323" s="8"/>
      <c r="G323" s="8"/>
      <c r="H323" s="97"/>
      <c r="I323" s="8"/>
      <c r="J323" s="145"/>
      <c r="K323" s="8"/>
      <c r="L323" s="8"/>
    </row>
    <row r="324" spans="1:12" s="9" customFormat="1" x14ac:dyDescent="0.25">
      <c r="A324" s="31" t="s">
        <v>347</v>
      </c>
      <c r="B324" s="119">
        <v>5866</v>
      </c>
      <c r="C324" s="100">
        <v>3.0908334079784178E-2</v>
      </c>
      <c r="D324" s="36">
        <v>622214542.60000002</v>
      </c>
      <c r="E324" s="100">
        <v>3.2738644290923602E-2</v>
      </c>
      <c r="F324" s="8"/>
      <c r="G324" s="8"/>
      <c r="H324" s="97"/>
      <c r="I324" s="8"/>
      <c r="J324" s="145"/>
      <c r="K324" s="8"/>
      <c r="L324" s="8"/>
    </row>
    <row r="325" spans="1:12" s="9" customFormat="1" x14ac:dyDescent="0.25">
      <c r="A325" s="31" t="s">
        <v>348</v>
      </c>
      <c r="B325" s="119">
        <v>9296</v>
      </c>
      <c r="C325" s="100">
        <v>4.8981226322140081E-2</v>
      </c>
      <c r="D325" s="36">
        <v>865848824.78999996</v>
      </c>
      <c r="E325" s="100">
        <v>4.5557785528547438E-2</v>
      </c>
      <c r="F325" s="8"/>
      <c r="G325" s="8"/>
      <c r="H325" s="97"/>
      <c r="I325" s="8"/>
      <c r="J325" s="145"/>
      <c r="K325" s="8"/>
      <c r="L325" s="8"/>
    </row>
    <row r="326" spans="1:12" s="9" customFormat="1" x14ac:dyDescent="0.25">
      <c r="A326" s="31" t="s">
        <v>349</v>
      </c>
      <c r="B326" s="119">
        <v>7956</v>
      </c>
      <c r="C326" s="100">
        <v>4.1920679498595792E-2</v>
      </c>
      <c r="D326" s="36">
        <v>606268671.82999992</v>
      </c>
      <c r="E326" s="100">
        <v>3.1899631128571859E-2</v>
      </c>
      <c r="F326" s="8"/>
      <c r="G326" s="8"/>
      <c r="H326" s="97"/>
      <c r="I326" s="8"/>
      <c r="J326" s="145"/>
      <c r="K326" s="8"/>
      <c r="L326" s="8"/>
    </row>
    <row r="327" spans="1:12" s="9" customFormat="1" x14ac:dyDescent="0.25">
      <c r="A327" s="31" t="s">
        <v>350</v>
      </c>
      <c r="B327" s="119">
        <v>6064</v>
      </c>
      <c r="C327" s="100">
        <v>3.1951608908934753E-2</v>
      </c>
      <c r="D327" s="36">
        <v>384440312.13999999</v>
      </c>
      <c r="E327" s="100">
        <v>2.0227837455631816E-2</v>
      </c>
      <c r="F327" s="8"/>
      <c r="G327" s="8"/>
      <c r="H327" s="97"/>
      <c r="I327" s="8"/>
      <c r="J327" s="145"/>
      <c r="K327" s="8"/>
      <c r="L327" s="8"/>
    </row>
    <row r="328" spans="1:12" s="9" customFormat="1" x14ac:dyDescent="0.25">
      <c r="A328" s="31" t="s">
        <v>351</v>
      </c>
      <c r="B328" s="119">
        <v>6416</v>
      </c>
      <c r="C328" s="100">
        <v>3.3806319716313551E-2</v>
      </c>
      <c r="D328" s="36">
        <v>393567656.52999997</v>
      </c>
      <c r="E328" s="100">
        <v>2.0708084799347576E-2</v>
      </c>
      <c r="F328" s="8"/>
      <c r="G328" s="8"/>
      <c r="H328" s="97"/>
      <c r="I328" s="8"/>
      <c r="J328" s="145"/>
      <c r="K328" s="8"/>
      <c r="L328" s="8"/>
    </row>
    <row r="329" spans="1:12" s="9" customFormat="1" x14ac:dyDescent="0.25">
      <c r="A329" s="31" t="s">
        <v>352</v>
      </c>
      <c r="B329" s="119">
        <v>13217</v>
      </c>
      <c r="C329" s="100">
        <v>6.9641229378197667E-2</v>
      </c>
      <c r="D329" s="36">
        <v>839608335.80999994</v>
      </c>
      <c r="E329" s="100">
        <v>4.4177107360617841E-2</v>
      </c>
      <c r="F329" s="8"/>
      <c r="G329" s="8"/>
      <c r="H329" s="97"/>
      <c r="I329" s="8"/>
      <c r="J329" s="145"/>
      <c r="K329" s="8"/>
      <c r="L329" s="8"/>
    </row>
    <row r="330" spans="1:12" s="9" customFormat="1" x14ac:dyDescent="0.25">
      <c r="A330" s="31" t="s">
        <v>353</v>
      </c>
      <c r="B330" s="119">
        <v>32651</v>
      </c>
      <c r="C330" s="100">
        <v>0.17204023457876461</v>
      </c>
      <c r="D330" s="36">
        <v>2196602017.3499999</v>
      </c>
      <c r="E330" s="100">
        <v>0.11557713163412463</v>
      </c>
      <c r="F330" s="8"/>
      <c r="G330" s="8"/>
      <c r="H330" s="97"/>
      <c r="I330" s="8"/>
      <c r="J330" s="145"/>
      <c r="K330" s="8"/>
      <c r="L330" s="8"/>
    </row>
    <row r="331" spans="1:12" s="9" customFormat="1" x14ac:dyDescent="0.25">
      <c r="A331" s="31" t="s">
        <v>354</v>
      </c>
      <c r="B331" s="119">
        <v>34574</v>
      </c>
      <c r="C331" s="100">
        <v>0.18217264617703005</v>
      </c>
      <c r="D331" s="36">
        <v>1266072655.77</v>
      </c>
      <c r="E331" s="100">
        <v>6.6616093784174754E-2</v>
      </c>
      <c r="F331" s="8"/>
      <c r="G331" s="8"/>
      <c r="H331" s="97"/>
      <c r="I331" s="8"/>
      <c r="J331" s="145"/>
      <c r="K331" s="8"/>
      <c r="L331" s="8"/>
    </row>
    <row r="332" spans="1:12" s="9" customFormat="1" ht="12.75" customHeight="1" thickBot="1" x14ac:dyDescent="0.3">
      <c r="A332" s="134" t="s">
        <v>158</v>
      </c>
      <c r="B332" s="140">
        <f>ROUND(SUM(B319:B331),2)</f>
        <v>189787</v>
      </c>
      <c r="C332" s="141">
        <f>ROUND(SUM(C319:C331),2)</f>
        <v>1</v>
      </c>
      <c r="D332" s="143">
        <f>ROUND(SUM(D319:D331),2)</f>
        <v>19005507285.849998</v>
      </c>
      <c r="E332" s="141">
        <f>ROUND(SUM(E319:E331),2)</f>
        <v>1</v>
      </c>
      <c r="F332" s="8"/>
      <c r="G332" s="8"/>
      <c r="H332" s="97"/>
      <c r="I332" s="8"/>
      <c r="J332" s="145"/>
      <c r="K332" s="8"/>
      <c r="L332" s="8"/>
    </row>
    <row r="333" spans="1:12" s="9" customFormat="1" ht="12.75" customHeight="1" thickTop="1" x14ac:dyDescent="0.25">
      <c r="A333" s="8"/>
      <c r="B333" s="8"/>
      <c r="C333" s="8"/>
      <c r="D333" s="8"/>
      <c r="E333" s="8"/>
      <c r="F333" s="8"/>
      <c r="G333" s="8"/>
      <c r="H333" s="97"/>
      <c r="I333" s="8"/>
      <c r="J333" s="145"/>
      <c r="K333" s="8"/>
      <c r="L333" s="8"/>
    </row>
    <row r="334" spans="1:12" s="9" customFormat="1" ht="13" x14ac:dyDescent="0.3">
      <c r="A334" s="138" t="s">
        <v>355</v>
      </c>
      <c r="B334" s="112" t="s">
        <v>245</v>
      </c>
      <c r="C334" s="112" t="s">
        <v>246</v>
      </c>
      <c r="D334" s="112" t="s">
        <v>247</v>
      </c>
      <c r="E334" s="112" t="s">
        <v>248</v>
      </c>
      <c r="F334" s="8"/>
      <c r="G334" s="8"/>
      <c r="H334" s="97"/>
      <c r="I334" s="8"/>
      <c r="J334" s="145"/>
      <c r="K334" s="8"/>
      <c r="L334" s="8"/>
    </row>
    <row r="335" spans="1:12" s="9" customFormat="1" x14ac:dyDescent="0.25">
      <c r="A335" s="31" t="s">
        <v>356</v>
      </c>
      <c r="B335" s="119">
        <v>90021</v>
      </c>
      <c r="C335" s="100">
        <v>0.47432648179274661</v>
      </c>
      <c r="D335" s="36">
        <v>13197440266.82</v>
      </c>
      <c r="E335" s="100">
        <v>0.69440084225722154</v>
      </c>
      <c r="F335" s="8"/>
      <c r="G335" s="8"/>
      <c r="H335" s="97"/>
      <c r="I335" s="8"/>
      <c r="J335" s="145"/>
      <c r="K335" s="8"/>
      <c r="L335" s="8"/>
    </row>
    <row r="336" spans="1:12" s="9" customFormat="1" x14ac:dyDescent="0.25">
      <c r="A336" s="31" t="s">
        <v>357</v>
      </c>
      <c r="B336" s="119">
        <v>36453</v>
      </c>
      <c r="C336" s="100">
        <v>0.19207321892437312</v>
      </c>
      <c r="D336" s="36">
        <v>1655180583.98</v>
      </c>
      <c r="E336" s="100">
        <v>8.708952405665682E-2</v>
      </c>
      <c r="F336" s="8"/>
      <c r="G336" s="8"/>
      <c r="H336" s="97"/>
      <c r="I336" s="8"/>
      <c r="J336" s="145"/>
      <c r="K336" s="8"/>
      <c r="L336" s="8"/>
    </row>
    <row r="337" spans="1:12" s="9" customFormat="1" x14ac:dyDescent="0.25">
      <c r="A337" s="31" t="s">
        <v>358</v>
      </c>
      <c r="B337" s="119">
        <v>63304</v>
      </c>
      <c r="C337" s="100">
        <v>0.33355287769973707</v>
      </c>
      <c r="D337" s="36">
        <v>4152759882.4699998</v>
      </c>
      <c r="E337" s="100">
        <v>0.21850297495409751</v>
      </c>
      <c r="F337" s="8"/>
      <c r="G337" s="8"/>
      <c r="H337" s="97"/>
      <c r="I337" s="8"/>
      <c r="J337" s="145"/>
      <c r="K337" s="8"/>
      <c r="L337" s="8"/>
    </row>
    <row r="338" spans="1:12" s="9" customFormat="1" x14ac:dyDescent="0.25">
      <c r="A338" s="31" t="s">
        <v>359</v>
      </c>
      <c r="B338" s="119">
        <v>9</v>
      </c>
      <c r="C338" s="100">
        <v>4.7421583143207915E-5</v>
      </c>
      <c r="D338" s="36">
        <v>126552.58</v>
      </c>
      <c r="E338" s="100">
        <v>6.6587320241760173E-6</v>
      </c>
      <c r="F338" s="8"/>
      <c r="G338" s="8"/>
      <c r="H338" s="97"/>
      <c r="I338" s="8"/>
      <c r="J338" s="145"/>
      <c r="K338" s="8"/>
      <c r="L338" s="8"/>
    </row>
    <row r="339" spans="1:12" s="9" customFormat="1" ht="12.75" customHeight="1" thickBot="1" x14ac:dyDescent="0.3">
      <c r="A339" s="134" t="s">
        <v>158</v>
      </c>
      <c r="B339" s="140">
        <f>ROUND(SUM(B335:B338),2)</f>
        <v>189787</v>
      </c>
      <c r="C339" s="141">
        <f>ROUND(SUM(C335:C338),2)</f>
        <v>1</v>
      </c>
      <c r="D339" s="143">
        <f>ROUND(SUM(D335:D338),2)</f>
        <v>19005507285.849998</v>
      </c>
      <c r="E339" s="141">
        <f>ROUND(SUM(E335:E338),2)</f>
        <v>1</v>
      </c>
      <c r="F339" s="8"/>
      <c r="G339" s="8"/>
      <c r="H339" s="97"/>
      <c r="I339" s="8"/>
      <c r="J339" s="145"/>
      <c r="K339" s="8"/>
      <c r="L339" s="8"/>
    </row>
    <row r="340" spans="1:12" s="9" customFormat="1" ht="12.75" customHeight="1" thickTop="1" x14ac:dyDescent="0.25">
      <c r="A340" s="8"/>
      <c r="B340" s="8"/>
      <c r="C340" s="8"/>
      <c r="D340" s="8"/>
      <c r="E340" s="8"/>
      <c r="F340" s="8"/>
      <c r="G340" s="8"/>
      <c r="H340" s="97"/>
      <c r="I340" s="8"/>
      <c r="J340" s="145"/>
      <c r="K340" s="8"/>
      <c r="L340" s="8"/>
    </row>
    <row r="341" spans="1:12" s="9" customFormat="1" ht="13" x14ac:dyDescent="0.3">
      <c r="A341" s="138" t="s">
        <v>360</v>
      </c>
      <c r="B341" s="112" t="s">
        <v>245</v>
      </c>
      <c r="C341" s="112" t="s">
        <v>246</v>
      </c>
      <c r="D341" s="112" t="s">
        <v>247</v>
      </c>
      <c r="E341" s="112" t="s">
        <v>248</v>
      </c>
      <c r="F341" s="8"/>
      <c r="G341" s="8"/>
      <c r="H341" s="97"/>
      <c r="I341" s="8"/>
      <c r="J341" s="145"/>
      <c r="K341" s="8"/>
      <c r="L341" s="8"/>
    </row>
    <row r="342" spans="1:12" s="9" customFormat="1" ht="12.75" customHeight="1" x14ac:dyDescent="0.25">
      <c r="A342" s="31" t="s">
        <v>361</v>
      </c>
      <c r="B342" s="119">
        <v>189787</v>
      </c>
      <c r="C342" s="100">
        <v>1</v>
      </c>
      <c r="D342" s="36">
        <v>19005507285.849998</v>
      </c>
      <c r="E342" s="100">
        <v>1</v>
      </c>
      <c r="F342" s="8"/>
      <c r="G342" s="8"/>
      <c r="H342" s="97"/>
      <c r="I342" s="8"/>
      <c r="J342" s="145"/>
      <c r="K342" s="8"/>
      <c r="L342" s="8"/>
    </row>
    <row r="343" spans="1:12" s="9" customFormat="1" x14ac:dyDescent="0.25">
      <c r="A343" s="31" t="s">
        <v>362</v>
      </c>
      <c r="B343" s="119">
        <v>0</v>
      </c>
      <c r="C343" s="100">
        <v>0</v>
      </c>
      <c r="D343" s="36">
        <v>0</v>
      </c>
      <c r="E343" s="100">
        <v>0</v>
      </c>
      <c r="F343" s="8"/>
      <c r="G343" s="8"/>
      <c r="H343" s="97"/>
      <c r="I343" s="8"/>
      <c r="J343" s="145"/>
      <c r="K343" s="8"/>
      <c r="L343" s="8"/>
    </row>
    <row r="344" spans="1:12" s="9" customFormat="1" ht="12.75" customHeight="1" x14ac:dyDescent="0.25">
      <c r="A344" s="31" t="s">
        <v>363</v>
      </c>
      <c r="B344" s="119">
        <v>0</v>
      </c>
      <c r="C344" s="100">
        <v>0</v>
      </c>
      <c r="D344" s="36">
        <v>0</v>
      </c>
      <c r="E344" s="100">
        <v>0</v>
      </c>
      <c r="F344" s="8"/>
      <c r="G344" s="8"/>
      <c r="H344" s="97"/>
      <c r="I344" s="8"/>
      <c r="J344" s="145"/>
      <c r="K344" s="8"/>
      <c r="L344" s="8"/>
    </row>
    <row r="345" spans="1:12" s="9" customFormat="1" ht="12.75" customHeight="1" thickBot="1" x14ac:dyDescent="0.3">
      <c r="A345" s="134" t="s">
        <v>158</v>
      </c>
      <c r="B345" s="140">
        <f>ROUND(SUM(B342:B344),2)</f>
        <v>189787</v>
      </c>
      <c r="C345" s="141">
        <f>ROUND(SUM(C342:C344),2)</f>
        <v>1</v>
      </c>
      <c r="D345" s="143">
        <f>ROUND(SUM(D342:D344),2)</f>
        <v>19005507285.849998</v>
      </c>
      <c r="E345" s="141">
        <f>ROUND(SUM(E342:E344),2)</f>
        <v>1</v>
      </c>
      <c r="F345" s="8"/>
      <c r="G345" s="8"/>
      <c r="H345" s="97"/>
      <c r="I345" s="8"/>
      <c r="J345" s="145"/>
      <c r="K345" s="8"/>
      <c r="L345" s="8"/>
    </row>
    <row r="346" spans="1:12" s="9" customFormat="1" ht="12.75" customHeight="1" thickTop="1" x14ac:dyDescent="0.25">
      <c r="A346" s="8"/>
      <c r="B346" s="8"/>
      <c r="C346" s="8"/>
      <c r="D346" s="8"/>
      <c r="E346" s="8"/>
      <c r="F346" s="8"/>
      <c r="G346" s="8"/>
      <c r="H346" s="97"/>
      <c r="I346" s="8"/>
      <c r="J346" s="145"/>
      <c r="K346" s="8"/>
      <c r="L346" s="8"/>
    </row>
    <row r="347" spans="1:12" s="9" customFormat="1" ht="13" x14ac:dyDescent="0.3">
      <c r="A347" s="138" t="s">
        <v>364</v>
      </c>
      <c r="B347" s="112" t="s">
        <v>245</v>
      </c>
      <c r="C347" s="112" t="s">
        <v>246</v>
      </c>
      <c r="D347" s="112" t="s">
        <v>247</v>
      </c>
      <c r="E347" s="112" t="s">
        <v>248</v>
      </c>
      <c r="F347" s="8"/>
      <c r="G347" s="8"/>
      <c r="H347" s="97"/>
      <c r="I347" s="8"/>
      <c r="J347" s="145"/>
      <c r="K347" s="8"/>
      <c r="L347" s="8"/>
    </row>
    <row r="348" spans="1:12" s="9" customFormat="1" x14ac:dyDescent="0.25">
      <c r="A348" s="31" t="s">
        <v>365</v>
      </c>
      <c r="B348" s="119">
        <v>163039</v>
      </c>
      <c r="C348" s="149">
        <v>0.85906305489838608</v>
      </c>
      <c r="D348" s="36">
        <v>17142058096.709999</v>
      </c>
      <c r="E348" s="149">
        <v>0.90195214675867263</v>
      </c>
      <c r="F348" s="8"/>
      <c r="G348" s="8"/>
      <c r="H348" s="97"/>
      <c r="I348" s="8"/>
      <c r="J348" s="145"/>
      <c r="K348" s="8"/>
      <c r="L348" s="8"/>
    </row>
    <row r="349" spans="1:12" s="9" customFormat="1" x14ac:dyDescent="0.25">
      <c r="A349" s="31" t="s">
        <v>366</v>
      </c>
      <c r="B349" s="119">
        <v>26748</v>
      </c>
      <c r="C349" s="149">
        <v>0.14093694510161392</v>
      </c>
      <c r="D349" s="36">
        <v>1863449189.1400001</v>
      </c>
      <c r="E349" s="149">
        <v>9.8047853241327448E-2</v>
      </c>
      <c r="F349" s="8"/>
      <c r="G349" s="8"/>
      <c r="H349" s="97"/>
      <c r="I349" s="8"/>
      <c r="J349" s="145"/>
      <c r="K349" s="8"/>
      <c r="L349" s="8"/>
    </row>
    <row r="350" spans="1:12" s="9" customFormat="1" x14ac:dyDescent="0.25">
      <c r="A350" s="31" t="s">
        <v>367</v>
      </c>
      <c r="B350" s="119">
        <v>0</v>
      </c>
      <c r="C350" s="149">
        <v>0</v>
      </c>
      <c r="D350" s="36">
        <v>0</v>
      </c>
      <c r="E350" s="149">
        <v>0</v>
      </c>
      <c r="F350" s="8"/>
      <c r="G350" s="8"/>
      <c r="H350" s="97"/>
      <c r="I350" s="8"/>
      <c r="J350" s="145"/>
      <c r="K350" s="8"/>
      <c r="L350" s="8"/>
    </row>
    <row r="351" spans="1:12" s="9" customFormat="1" ht="12.75" customHeight="1" thickBot="1" x14ac:dyDescent="0.3">
      <c r="A351" s="134" t="s">
        <v>158</v>
      </c>
      <c r="B351" s="140">
        <f>ROUND(SUM(B348:B350),2)</f>
        <v>189787</v>
      </c>
      <c r="C351" s="141">
        <f>ROUND(SUM(C348:C350),2)</f>
        <v>1</v>
      </c>
      <c r="D351" s="143">
        <f>ROUND(SUM(D348:D350),2)</f>
        <v>19005507285.849998</v>
      </c>
      <c r="E351" s="141">
        <f>ROUND(SUM(E348:E350),2)</f>
        <v>1</v>
      </c>
      <c r="F351" s="8"/>
      <c r="G351" s="8"/>
      <c r="H351" s="97"/>
      <c r="I351" s="8"/>
      <c r="J351" s="145"/>
      <c r="K351" s="8"/>
      <c r="L351" s="8"/>
    </row>
    <row r="352" spans="1:12" s="9" customFormat="1" ht="12.75" customHeight="1" thickTop="1" x14ac:dyDescent="0.25">
      <c r="A352" s="8"/>
      <c r="B352" s="123"/>
      <c r="C352" s="124"/>
      <c r="D352" s="62"/>
      <c r="E352" s="124"/>
      <c r="F352" s="8"/>
      <c r="G352" s="8"/>
      <c r="H352" s="8"/>
      <c r="I352" s="8"/>
      <c r="J352" s="8"/>
      <c r="K352" s="8"/>
      <c r="L352" s="8"/>
    </row>
    <row r="353" spans="1:12" ht="25.5" customHeight="1" x14ac:dyDescent="0.25">
      <c r="A353" s="228" t="s">
        <v>0</v>
      </c>
      <c r="B353" s="228"/>
      <c r="C353" s="228"/>
      <c r="D353" s="228"/>
      <c r="E353" s="228"/>
      <c r="F353" s="228"/>
      <c r="G353" s="228"/>
      <c r="H353" s="228"/>
      <c r="I353" s="228"/>
      <c r="J353" s="228"/>
      <c r="K353" s="228"/>
      <c r="L353" s="1"/>
    </row>
    <row r="354" spans="1:12" ht="25.5" customHeight="1" x14ac:dyDescent="0.25">
      <c r="A354" s="228"/>
      <c r="B354" s="228"/>
      <c r="C354" s="228"/>
      <c r="D354" s="228"/>
      <c r="E354" s="228"/>
      <c r="F354" s="228"/>
      <c r="G354" s="228"/>
      <c r="H354" s="228"/>
      <c r="I354" s="228"/>
      <c r="J354" s="228"/>
      <c r="K354" s="228"/>
      <c r="L354" s="1"/>
    </row>
    <row r="355" spans="1:12" ht="25.5" customHeight="1" x14ac:dyDescent="0.25">
      <c r="A355" s="229"/>
      <c r="B355" s="229"/>
      <c r="C355" s="229"/>
      <c r="D355" s="229"/>
      <c r="E355" s="229"/>
      <c r="F355" s="229"/>
      <c r="G355" s="229"/>
      <c r="H355" s="229"/>
      <c r="I355" s="229"/>
      <c r="J355" s="229"/>
      <c r="K355" s="229"/>
      <c r="L355" s="2"/>
    </row>
    <row r="356" spans="1:12" s="9" customFormat="1" ht="12.75" customHeight="1" x14ac:dyDescent="0.25">
      <c r="A356" s="8"/>
      <c r="B356" s="8"/>
      <c r="C356" s="8"/>
      <c r="D356" s="8"/>
      <c r="E356" s="8"/>
      <c r="F356" s="8"/>
      <c r="G356" s="8"/>
      <c r="H356" s="8"/>
      <c r="I356" s="8"/>
      <c r="J356" s="8"/>
      <c r="K356" s="8"/>
      <c r="L356" s="8"/>
    </row>
    <row r="357" spans="1:12" s="9" customFormat="1" ht="13" x14ac:dyDescent="0.3">
      <c r="A357" s="138" t="s">
        <v>368</v>
      </c>
      <c r="B357" s="112" t="s">
        <v>245</v>
      </c>
      <c r="C357" s="112" t="s">
        <v>246</v>
      </c>
      <c r="D357" s="112" t="s">
        <v>247</v>
      </c>
      <c r="E357" s="112" t="s">
        <v>248</v>
      </c>
      <c r="F357" s="8"/>
      <c r="G357" s="8"/>
      <c r="H357" s="8"/>
      <c r="I357" s="8"/>
      <c r="J357" s="8"/>
      <c r="K357" s="8"/>
      <c r="L357" s="8"/>
    </row>
    <row r="358" spans="1:12" s="9" customFormat="1" x14ac:dyDescent="0.25">
      <c r="A358" s="31" t="s">
        <v>369</v>
      </c>
      <c r="B358" s="119">
        <v>17599</v>
      </c>
      <c r="C358" s="149">
        <v>9.2730271304146225E-2</v>
      </c>
      <c r="D358" s="36">
        <v>494248200.27999997</v>
      </c>
      <c r="E358" s="149">
        <v>2.6005525285188163E-2</v>
      </c>
      <c r="F358" s="8"/>
      <c r="G358" s="8"/>
      <c r="H358" s="97"/>
      <c r="I358" s="8"/>
      <c r="J358" s="97"/>
      <c r="K358" s="8"/>
      <c r="L358" s="8"/>
    </row>
    <row r="359" spans="1:12" s="9" customFormat="1" x14ac:dyDescent="0.25">
      <c r="A359" s="31" t="s">
        <v>370</v>
      </c>
      <c r="B359" s="119">
        <v>18465</v>
      </c>
      <c r="C359" s="149">
        <v>9.7293281415481561E-2</v>
      </c>
      <c r="D359" s="36">
        <v>757579463.91999996</v>
      </c>
      <c r="E359" s="149">
        <v>3.9861049354048751E-2</v>
      </c>
      <c r="F359" s="8"/>
      <c r="G359" s="8"/>
      <c r="H359" s="97"/>
      <c r="I359" s="8"/>
      <c r="J359" s="97"/>
      <c r="K359" s="8"/>
      <c r="L359" s="8"/>
    </row>
    <row r="360" spans="1:12" s="9" customFormat="1" x14ac:dyDescent="0.25">
      <c r="A360" s="31" t="s">
        <v>371</v>
      </c>
      <c r="B360" s="119">
        <v>46516</v>
      </c>
      <c r="C360" s="149">
        <v>0.24509581794327326</v>
      </c>
      <c r="D360" s="36">
        <v>2797061255.8099999</v>
      </c>
      <c r="E360" s="149">
        <v>0.14717109171258327</v>
      </c>
      <c r="F360" s="8"/>
      <c r="G360" s="8"/>
      <c r="H360" s="97"/>
      <c r="I360" s="8"/>
      <c r="J360" s="97"/>
      <c r="K360" s="8"/>
      <c r="L360" s="8"/>
    </row>
    <row r="361" spans="1:12" s="9" customFormat="1" x14ac:dyDescent="0.25">
      <c r="A361" s="31" t="s">
        <v>372</v>
      </c>
      <c r="B361" s="119">
        <v>34888</v>
      </c>
      <c r="C361" s="149">
        <v>0.18382713252224864</v>
      </c>
      <c r="D361" s="36">
        <v>3165214945.5100002</v>
      </c>
      <c r="E361" s="149">
        <v>0.16654198690432059</v>
      </c>
      <c r="F361" s="8"/>
      <c r="G361" s="8"/>
      <c r="H361" s="97"/>
      <c r="I361" s="8"/>
      <c r="J361" s="97"/>
      <c r="K361" s="8"/>
      <c r="L361" s="8"/>
    </row>
    <row r="362" spans="1:12" s="9" customFormat="1" x14ac:dyDescent="0.25">
      <c r="A362" s="31" t="s">
        <v>373</v>
      </c>
      <c r="B362" s="119">
        <v>24955</v>
      </c>
      <c r="C362" s="149">
        <v>0.13148951192652816</v>
      </c>
      <c r="D362" s="36">
        <v>3131967426.27</v>
      </c>
      <c r="E362" s="149">
        <v>0.16479262453582683</v>
      </c>
      <c r="F362" s="8"/>
      <c r="G362" s="8"/>
      <c r="H362" s="97"/>
      <c r="I362" s="8"/>
      <c r="J362" s="97"/>
      <c r="K362" s="8"/>
      <c r="L362" s="8"/>
    </row>
    <row r="363" spans="1:12" s="9" customFormat="1" x14ac:dyDescent="0.25">
      <c r="A363" s="31" t="s">
        <v>374</v>
      </c>
      <c r="B363" s="119">
        <v>21423</v>
      </c>
      <c r="C363" s="149">
        <v>0.1128791750752159</v>
      </c>
      <c r="D363" s="36">
        <v>3462448611.27</v>
      </c>
      <c r="E363" s="149">
        <v>0.18218133087391286</v>
      </c>
      <c r="F363" s="8"/>
      <c r="G363" s="8"/>
      <c r="H363" s="97"/>
      <c r="I363" s="8"/>
      <c r="J363" s="97"/>
      <c r="K363" s="8"/>
      <c r="L363" s="8"/>
    </row>
    <row r="364" spans="1:12" s="9" customFormat="1" x14ac:dyDescent="0.25">
      <c r="A364" s="31" t="s">
        <v>375</v>
      </c>
      <c r="B364" s="119">
        <v>13890</v>
      </c>
      <c r="C364" s="149">
        <v>7.3187309984350871E-2</v>
      </c>
      <c r="D364" s="36">
        <v>2639134286.3899999</v>
      </c>
      <c r="E364" s="149">
        <v>0.13886155453240079</v>
      </c>
      <c r="F364" s="8"/>
      <c r="G364" s="8"/>
      <c r="H364" s="97"/>
      <c r="I364" s="8"/>
      <c r="J364" s="97"/>
      <c r="K364" s="8"/>
      <c r="L364" s="8"/>
    </row>
    <row r="365" spans="1:12" s="9" customFormat="1" x14ac:dyDescent="0.25">
      <c r="A365" s="31" t="s">
        <v>376</v>
      </c>
      <c r="B365" s="119">
        <v>12051</v>
      </c>
      <c r="C365" s="149">
        <v>6.3497499828755397E-2</v>
      </c>
      <c r="D365" s="36">
        <v>2557853096.3999996</v>
      </c>
      <c r="E365" s="149">
        <v>0.13458483680171879</v>
      </c>
      <c r="F365" s="8"/>
      <c r="G365" s="8"/>
      <c r="H365" s="97"/>
      <c r="I365" s="8"/>
      <c r="J365" s="97"/>
      <c r="K365" s="8"/>
      <c r="L365" s="8"/>
    </row>
    <row r="366" spans="1:12" s="9" customFormat="1" ht="12.75" customHeight="1" thickBot="1" x14ac:dyDescent="0.3">
      <c r="A366" s="134" t="s">
        <v>158</v>
      </c>
      <c r="B366" s="140">
        <f>ROUND(SUM(B358:B365),2)</f>
        <v>189787</v>
      </c>
      <c r="C366" s="141">
        <f>ROUND(SUM(C358:C365),2)</f>
        <v>1</v>
      </c>
      <c r="D366" s="143">
        <f>ROUND(SUM(D358:D365),2)</f>
        <v>19005507285.849998</v>
      </c>
      <c r="E366" s="141">
        <f>ROUND(SUM(E358:E365),2)</f>
        <v>1</v>
      </c>
      <c r="F366" s="8"/>
      <c r="G366" s="8"/>
      <c r="H366" s="97"/>
      <c r="I366" s="8"/>
      <c r="J366" s="97"/>
      <c r="K366" s="8"/>
      <c r="L366" s="8"/>
    </row>
    <row r="367" spans="1:12" s="9" customFormat="1" ht="12.75" customHeight="1" thickTop="1" x14ac:dyDescent="0.25">
      <c r="A367" s="8"/>
      <c r="B367" s="8"/>
      <c r="C367" s="8"/>
      <c r="D367" s="8"/>
      <c r="E367" s="8"/>
      <c r="F367" s="8"/>
      <c r="G367" s="8"/>
      <c r="H367" s="97"/>
      <c r="I367" s="8"/>
      <c r="J367" s="97"/>
      <c r="K367" s="8"/>
      <c r="L367" s="8"/>
    </row>
    <row r="368" spans="1:12" s="9" customFormat="1" ht="12.75" customHeight="1" x14ac:dyDescent="0.3">
      <c r="A368" s="138" t="s">
        <v>377</v>
      </c>
      <c r="B368" s="112" t="s">
        <v>245</v>
      </c>
      <c r="C368" s="112" t="s">
        <v>246</v>
      </c>
      <c r="D368" s="112" t="s">
        <v>247</v>
      </c>
      <c r="E368" s="112" t="s">
        <v>248</v>
      </c>
      <c r="F368" s="8"/>
      <c r="G368" s="54" t="s">
        <v>378</v>
      </c>
      <c r="H368" s="97"/>
      <c r="I368" s="8"/>
      <c r="J368" s="97"/>
      <c r="K368" s="8"/>
      <c r="L368" s="8"/>
    </row>
    <row r="369" spans="1:12" s="9" customFormat="1" ht="14.5" x14ac:dyDescent="0.25">
      <c r="A369" s="31" t="s">
        <v>379</v>
      </c>
      <c r="B369" s="119">
        <v>145547</v>
      </c>
      <c r="C369" s="100">
        <v>0.76689657352716467</v>
      </c>
      <c r="D369" s="36">
        <v>14626631818.280001</v>
      </c>
      <c r="E369" s="100">
        <v>0.76959965331574376</v>
      </c>
      <c r="F369" s="8"/>
      <c r="G369" s="54" t="s">
        <v>380</v>
      </c>
      <c r="H369" s="97"/>
      <c r="I369" s="8"/>
      <c r="J369" s="97"/>
      <c r="K369" s="8"/>
      <c r="L369" s="8"/>
    </row>
    <row r="370" spans="1:12" s="9" customFormat="1" ht="14.5" x14ac:dyDescent="0.25">
      <c r="A370" s="31" t="s">
        <v>381</v>
      </c>
      <c r="B370" s="119">
        <v>29861</v>
      </c>
      <c r="C370" s="100">
        <v>0.15733954380437015</v>
      </c>
      <c r="D370" s="36">
        <v>3761825992.5100002</v>
      </c>
      <c r="E370" s="100">
        <v>0.19793346927975761</v>
      </c>
      <c r="F370" s="8"/>
      <c r="G370" s="54"/>
      <c r="H370" s="97"/>
      <c r="I370" s="8"/>
      <c r="J370" s="97"/>
      <c r="K370" s="8"/>
      <c r="L370" s="8"/>
    </row>
    <row r="371" spans="1:12" s="9" customFormat="1" ht="12.75" customHeight="1" x14ac:dyDescent="0.25">
      <c r="A371" s="31" t="s">
        <v>382</v>
      </c>
      <c r="B371" s="119">
        <v>743</v>
      </c>
      <c r="C371" s="100">
        <v>3.9149151417114973E-3</v>
      </c>
      <c r="D371" s="36">
        <v>30757475.440000001</v>
      </c>
      <c r="E371" s="100">
        <v>1.6183454078544691E-3</v>
      </c>
      <c r="F371" s="8"/>
      <c r="G371" s="48" t="s">
        <v>383</v>
      </c>
      <c r="H371" s="97"/>
      <c r="I371" s="8"/>
      <c r="J371" s="97"/>
      <c r="K371" s="8"/>
      <c r="L371" s="8"/>
    </row>
    <row r="372" spans="1:12" s="9" customFormat="1" x14ac:dyDescent="0.25">
      <c r="A372" s="31" t="s">
        <v>384</v>
      </c>
      <c r="B372" s="119">
        <v>3147</v>
      </c>
      <c r="C372" s="100">
        <v>1.6581746905741698E-2</v>
      </c>
      <c r="D372" s="36">
        <v>135268381.88</v>
      </c>
      <c r="E372" s="100">
        <v>7.1173255123113798E-3</v>
      </c>
      <c r="F372" s="8"/>
      <c r="G372" s="51" t="s">
        <v>385</v>
      </c>
      <c r="H372" s="97"/>
      <c r="I372" s="8"/>
      <c r="J372" s="150" t="s">
        <v>386</v>
      </c>
      <c r="K372" s="8"/>
      <c r="L372" s="8"/>
    </row>
    <row r="373" spans="1:12" s="9" customFormat="1" x14ac:dyDescent="0.25">
      <c r="A373" s="31" t="s">
        <v>387</v>
      </c>
      <c r="B373" s="119">
        <v>0</v>
      </c>
      <c r="C373" s="100">
        <v>0</v>
      </c>
      <c r="D373" s="36">
        <v>0</v>
      </c>
      <c r="E373" s="100">
        <v>0</v>
      </c>
      <c r="F373" s="8"/>
      <c r="G373" s="51" t="s">
        <v>388</v>
      </c>
      <c r="H373" s="97"/>
      <c r="I373" s="8"/>
      <c r="J373" s="97"/>
      <c r="K373" s="8"/>
      <c r="L373" s="8"/>
    </row>
    <row r="374" spans="1:12" s="9" customFormat="1" ht="12.75" customHeight="1" x14ac:dyDescent="0.25">
      <c r="A374" s="31" t="s">
        <v>389</v>
      </c>
      <c r="B374" s="119">
        <v>10489</v>
      </c>
      <c r="C374" s="100">
        <v>5.5267220621011977E-2</v>
      </c>
      <c r="D374" s="36">
        <v>451023617.74000001</v>
      </c>
      <c r="E374" s="100">
        <v>2.3731206484332919E-2</v>
      </c>
      <c r="F374" s="8"/>
      <c r="G374" s="51" t="s">
        <v>390</v>
      </c>
      <c r="H374" s="97"/>
      <c r="I374" s="8"/>
      <c r="J374" s="97"/>
      <c r="K374" s="8"/>
      <c r="L374" s="8"/>
    </row>
    <row r="375" spans="1:12" s="9" customFormat="1" ht="12.75" customHeight="1" thickBot="1" x14ac:dyDescent="0.3">
      <c r="A375" s="134" t="s">
        <v>158</v>
      </c>
      <c r="B375" s="140">
        <f>ROUND(SUM(B369:B374),2)</f>
        <v>189787</v>
      </c>
      <c r="C375" s="141">
        <f>ROUND(SUM(C369:C374),2)</f>
        <v>1</v>
      </c>
      <c r="D375" s="143">
        <f>ROUND(SUM(D369:D374),2)</f>
        <v>19005507285.849998</v>
      </c>
      <c r="E375" s="141">
        <f>ROUND(SUM(E369:E374),2)</f>
        <v>1</v>
      </c>
      <c r="F375" s="8"/>
      <c r="G375" s="51" t="s">
        <v>391</v>
      </c>
      <c r="H375" s="97"/>
      <c r="I375" s="8"/>
      <c r="J375" s="97"/>
      <c r="K375" s="8"/>
      <c r="L375" s="8"/>
    </row>
    <row r="376" spans="1:12" s="9" customFormat="1" ht="12.75" customHeight="1" thickTop="1" x14ac:dyDescent="0.25">
      <c r="A376" s="8"/>
      <c r="B376" s="8"/>
      <c r="C376" s="8"/>
      <c r="D376" s="8"/>
      <c r="E376" s="8"/>
      <c r="F376" s="8"/>
      <c r="G376" s="51" t="s">
        <v>392</v>
      </c>
      <c r="H376" s="8"/>
      <c r="I376" s="8"/>
      <c r="J376" s="8"/>
      <c r="K376" s="8"/>
      <c r="L376" s="8"/>
    </row>
    <row r="377" spans="1:12" s="9" customFormat="1" ht="12.75" customHeight="1" x14ac:dyDescent="0.3">
      <c r="A377" s="138" t="s">
        <v>393</v>
      </c>
      <c r="B377" s="151" t="s">
        <v>394</v>
      </c>
      <c r="C377" s="112" t="s">
        <v>246</v>
      </c>
      <c r="D377" s="112" t="s">
        <v>247</v>
      </c>
      <c r="E377" s="112" t="s">
        <v>248</v>
      </c>
      <c r="F377" s="8"/>
      <c r="G377" s="51" t="s">
        <v>395</v>
      </c>
      <c r="H377" s="97"/>
      <c r="I377" s="8"/>
      <c r="J377" s="97"/>
      <c r="K377" s="8"/>
      <c r="L377" s="8"/>
    </row>
    <row r="378" spans="1:12" s="9" customFormat="1" x14ac:dyDescent="0.25">
      <c r="A378" s="81" t="s">
        <v>396</v>
      </c>
      <c r="B378" s="119">
        <v>143943</v>
      </c>
      <c r="C378" s="100">
        <v>0.99846702366748985</v>
      </c>
      <c r="D378" s="36">
        <v>18969547230.160301</v>
      </c>
      <c r="E378" s="100">
        <v>0.99810791392467746</v>
      </c>
      <c r="F378" s="8"/>
      <c r="G378" s="8"/>
      <c r="H378" s="97"/>
      <c r="I378" s="8"/>
      <c r="K378" s="8"/>
      <c r="L378" s="8"/>
    </row>
    <row r="379" spans="1:12" s="9" customFormat="1" ht="14.5" x14ac:dyDescent="0.25">
      <c r="A379" s="81" t="s">
        <v>397</v>
      </c>
      <c r="B379" s="119">
        <v>221</v>
      </c>
      <c r="C379" s="100">
        <v>1.5329763325101968E-3</v>
      </c>
      <c r="D379" s="36">
        <v>35960055.689999998</v>
      </c>
      <c r="E379" s="100">
        <v>1.8920860753226223E-3</v>
      </c>
      <c r="F379" s="8"/>
      <c r="G379" s="48" t="s">
        <v>398</v>
      </c>
      <c r="H379" s="97"/>
      <c r="I379" s="8"/>
      <c r="J379" s="97"/>
      <c r="K379" s="8"/>
      <c r="L379" s="8"/>
    </row>
    <row r="380" spans="1:12" s="9" customFormat="1" ht="12.75" customHeight="1" thickBot="1" x14ac:dyDescent="0.3">
      <c r="A380" s="134" t="s">
        <v>399</v>
      </c>
      <c r="B380" s="140">
        <v>144164</v>
      </c>
      <c r="C380" s="141">
        <v>1</v>
      </c>
      <c r="D380" s="143">
        <v>19005507285.8503</v>
      </c>
      <c r="E380" s="141">
        <v>1</v>
      </c>
      <c r="F380" s="8"/>
      <c r="G380" s="8"/>
      <c r="H380" s="97"/>
      <c r="I380" s="8"/>
      <c r="J380" s="97"/>
      <c r="K380" s="8"/>
      <c r="L380" s="8"/>
    </row>
    <row r="381" spans="1:12" s="9" customFormat="1" ht="12.75" customHeight="1" thickTop="1" x14ac:dyDescent="0.25">
      <c r="A381" s="8"/>
      <c r="B381" s="8"/>
      <c r="C381" s="8"/>
      <c r="D381" s="8"/>
      <c r="E381" s="8"/>
      <c r="F381" s="8"/>
      <c r="G381" s="8"/>
      <c r="H381" s="8"/>
      <c r="I381" s="8"/>
      <c r="J381" s="8"/>
      <c r="K381" s="8"/>
      <c r="L381" s="8"/>
    </row>
    <row r="382" spans="1:12" s="9" customFormat="1" ht="12.75" customHeight="1" x14ac:dyDescent="0.3">
      <c r="A382" s="7" t="s">
        <v>400</v>
      </c>
      <c r="B382" s="8"/>
      <c r="C382" s="8"/>
      <c r="D382" s="8"/>
      <c r="E382" s="8"/>
      <c r="F382" s="8"/>
      <c r="G382" s="8"/>
      <c r="H382" s="8"/>
      <c r="I382" s="8"/>
      <c r="J382" s="8"/>
      <c r="K382" s="8"/>
      <c r="L382" s="8"/>
    </row>
    <row r="383" spans="1:12" s="9" customFormat="1" ht="12.75" customHeight="1" x14ac:dyDescent="0.3">
      <c r="A383" s="7"/>
      <c r="B383" s="8"/>
      <c r="C383" s="8"/>
      <c r="D383" s="8"/>
      <c r="E383" s="8"/>
      <c r="F383" s="8"/>
      <c r="G383" s="8"/>
      <c r="H383" s="8"/>
      <c r="I383" s="8"/>
      <c r="J383" s="8"/>
      <c r="K383" s="8"/>
      <c r="L383" s="8"/>
    </row>
    <row r="384" spans="1:12" s="9" customFormat="1" ht="12.75" customHeight="1" x14ac:dyDescent="0.3">
      <c r="A384" s="31" t="s">
        <v>401</v>
      </c>
      <c r="B384" s="152" t="s">
        <v>402</v>
      </c>
      <c r="C384" s="152" t="s">
        <v>403</v>
      </c>
      <c r="D384" s="152" t="s">
        <v>404</v>
      </c>
      <c r="E384" s="152" t="s">
        <v>405</v>
      </c>
      <c r="F384" s="152" t="s">
        <v>406</v>
      </c>
      <c r="G384" s="152" t="s">
        <v>407</v>
      </c>
      <c r="H384" s="152" t="s">
        <v>408</v>
      </c>
      <c r="I384" s="152" t="s">
        <v>409</v>
      </c>
      <c r="J384" s="152" t="s">
        <v>410</v>
      </c>
      <c r="K384" s="152" t="s">
        <v>411</v>
      </c>
      <c r="L384" s="152" t="s">
        <v>412</v>
      </c>
    </row>
    <row r="385" spans="1:12" s="9" customFormat="1" ht="12.75" customHeight="1" x14ac:dyDescent="0.25">
      <c r="A385" s="31" t="s">
        <v>413</v>
      </c>
      <c r="B385" s="40">
        <v>40500</v>
      </c>
      <c r="C385" s="40">
        <v>40500</v>
      </c>
      <c r="D385" s="40">
        <v>40557</v>
      </c>
      <c r="E385" s="40">
        <v>40602</v>
      </c>
      <c r="F385" s="40">
        <v>40882</v>
      </c>
      <c r="G385" s="40">
        <v>40886</v>
      </c>
      <c r="H385" s="40">
        <v>40913</v>
      </c>
      <c r="I385" s="40">
        <v>40912</v>
      </c>
      <c r="J385" s="40">
        <v>40954</v>
      </c>
      <c r="K385" s="40">
        <v>40955</v>
      </c>
      <c r="L385" s="40">
        <v>40989</v>
      </c>
    </row>
    <row r="386" spans="1:12" s="9" customFormat="1" ht="12.75" customHeight="1" x14ac:dyDescent="0.25">
      <c r="A386" s="31" t="s">
        <v>414</v>
      </c>
      <c r="B386" s="30" t="s">
        <v>415</v>
      </c>
      <c r="C386" s="30" t="s">
        <v>415</v>
      </c>
      <c r="D386" s="30" t="s">
        <v>415</v>
      </c>
      <c r="E386" s="30" t="s">
        <v>415</v>
      </c>
      <c r="F386" s="30" t="s">
        <v>415</v>
      </c>
      <c r="G386" s="30" t="s">
        <v>415</v>
      </c>
      <c r="H386" s="30" t="s">
        <v>415</v>
      </c>
      <c r="I386" s="30" t="s">
        <v>415</v>
      </c>
      <c r="J386" s="30" t="s">
        <v>415</v>
      </c>
      <c r="K386" s="30" t="s">
        <v>415</v>
      </c>
      <c r="L386" s="30" t="s">
        <v>415</v>
      </c>
    </row>
    <row r="387" spans="1:12" s="9" customFormat="1" ht="12.75" customHeight="1" x14ac:dyDescent="0.25">
      <c r="A387" s="31" t="s">
        <v>416</v>
      </c>
      <c r="B387" s="30" t="s">
        <v>415</v>
      </c>
      <c r="C387" s="30" t="s">
        <v>415</v>
      </c>
      <c r="D387" s="30" t="s">
        <v>415</v>
      </c>
      <c r="E387" s="30" t="s">
        <v>415</v>
      </c>
      <c r="F387" s="30" t="s">
        <v>415</v>
      </c>
      <c r="G387" s="30" t="s">
        <v>415</v>
      </c>
      <c r="H387" s="30" t="s">
        <v>415</v>
      </c>
      <c r="I387" s="30" t="s">
        <v>415</v>
      </c>
      <c r="J387" s="30" t="s">
        <v>415</v>
      </c>
      <c r="K387" s="30" t="s">
        <v>415</v>
      </c>
      <c r="L387" s="30" t="s">
        <v>415</v>
      </c>
    </row>
    <row r="388" spans="1:12" s="9" customFormat="1" ht="12.75" customHeight="1" x14ac:dyDescent="0.25">
      <c r="A388" s="31" t="s">
        <v>417</v>
      </c>
      <c r="B388" s="153" t="s">
        <v>418</v>
      </c>
      <c r="C388" s="30" t="s">
        <v>418</v>
      </c>
      <c r="D388" s="30" t="s">
        <v>418</v>
      </c>
      <c r="E388" s="30" t="s">
        <v>419</v>
      </c>
      <c r="F388" s="30" t="s">
        <v>418</v>
      </c>
      <c r="G388" s="153" t="s">
        <v>418</v>
      </c>
      <c r="H388" s="30" t="s">
        <v>418</v>
      </c>
      <c r="I388" s="30" t="s">
        <v>418</v>
      </c>
      <c r="J388" s="30" t="s">
        <v>418</v>
      </c>
      <c r="K388" s="30" t="s">
        <v>419</v>
      </c>
      <c r="L388" s="30" t="s">
        <v>418</v>
      </c>
    </row>
    <row r="389" spans="1:12" s="9" customFormat="1" ht="12.75" customHeight="1" x14ac:dyDescent="0.25">
      <c r="A389" s="31" t="s">
        <v>420</v>
      </c>
      <c r="B389" s="154">
        <v>100000000</v>
      </c>
      <c r="C389" s="154">
        <v>125000000</v>
      </c>
      <c r="D389" s="154">
        <v>100000000</v>
      </c>
      <c r="E389" s="154">
        <v>1000000000</v>
      </c>
      <c r="F389" s="154">
        <v>53000000</v>
      </c>
      <c r="G389" s="154">
        <v>100000000</v>
      </c>
      <c r="H389" s="154">
        <v>30000000</v>
      </c>
      <c r="I389" s="154">
        <v>30000000</v>
      </c>
      <c r="J389" s="154">
        <v>88000000</v>
      </c>
      <c r="K389" s="154">
        <v>750000000</v>
      </c>
      <c r="L389" s="154">
        <v>47000000</v>
      </c>
    </row>
    <row r="390" spans="1:12" s="9" customFormat="1" ht="12.75" customHeight="1" x14ac:dyDescent="0.25">
      <c r="A390" s="31" t="s">
        <v>421</v>
      </c>
      <c r="B390" s="154">
        <v>100000000</v>
      </c>
      <c r="C390" s="154">
        <v>125000000</v>
      </c>
      <c r="D390" s="154">
        <v>100000000</v>
      </c>
      <c r="E390" s="154">
        <v>1000000000</v>
      </c>
      <c r="F390" s="154">
        <v>53000000</v>
      </c>
      <c r="G390" s="154">
        <v>100000000</v>
      </c>
      <c r="H390" s="154">
        <v>30000000</v>
      </c>
      <c r="I390" s="154">
        <v>30000000</v>
      </c>
      <c r="J390" s="154">
        <v>88000000</v>
      </c>
      <c r="K390" s="154">
        <v>750000000</v>
      </c>
      <c r="L390" s="154">
        <v>47000000</v>
      </c>
    </row>
    <row r="391" spans="1:12" s="9" customFormat="1" ht="12.75" customHeight="1" x14ac:dyDescent="0.25">
      <c r="A391" s="31" t="s">
        <v>422</v>
      </c>
      <c r="B391" s="155">
        <v>1.1598237067965669</v>
      </c>
      <c r="C391" s="156">
        <v>1.1598237067965669</v>
      </c>
      <c r="D391" s="156">
        <v>1.1834319526627219</v>
      </c>
      <c r="E391" s="156" t="s">
        <v>26</v>
      </c>
      <c r="F391" s="155">
        <v>1.1664528169835531</v>
      </c>
      <c r="G391" s="155">
        <v>1.1614401858304297</v>
      </c>
      <c r="H391" s="156">
        <v>1.1820330969267139</v>
      </c>
      <c r="I391" s="156">
        <v>1.195457262402869</v>
      </c>
      <c r="J391" s="156">
        <v>1.2026458208057726</v>
      </c>
      <c r="K391" s="156" t="s">
        <v>26</v>
      </c>
      <c r="L391" s="156">
        <v>1.1973180076628351</v>
      </c>
    </row>
    <row r="392" spans="1:12" s="9" customFormat="1" ht="12.75" customHeight="1" x14ac:dyDescent="0.25">
      <c r="A392" s="31" t="s">
        <v>423</v>
      </c>
      <c r="B392" s="153" t="s">
        <v>424</v>
      </c>
      <c r="C392" s="153" t="s">
        <v>424</v>
      </c>
      <c r="D392" s="153" t="s">
        <v>424</v>
      </c>
      <c r="E392" s="30" t="s">
        <v>425</v>
      </c>
      <c r="F392" s="30" t="s">
        <v>424</v>
      </c>
      <c r="G392" s="153" t="s">
        <v>424</v>
      </c>
      <c r="H392" s="153" t="s">
        <v>424</v>
      </c>
      <c r="I392" s="153" t="s">
        <v>424</v>
      </c>
      <c r="J392" s="153" t="s">
        <v>424</v>
      </c>
      <c r="K392" s="153" t="s">
        <v>425</v>
      </c>
      <c r="L392" s="153" t="s">
        <v>424</v>
      </c>
    </row>
    <row r="393" spans="1:12" s="9" customFormat="1" ht="12.75" customHeight="1" x14ac:dyDescent="0.25">
      <c r="A393" s="31" t="s">
        <v>426</v>
      </c>
      <c r="B393" s="40">
        <v>45979</v>
      </c>
      <c r="C393" s="40">
        <v>47805</v>
      </c>
      <c r="D393" s="40">
        <v>45306</v>
      </c>
      <c r="E393" s="40">
        <v>46083</v>
      </c>
      <c r="F393" s="40">
        <v>46377</v>
      </c>
      <c r="G393" s="40">
        <v>46365</v>
      </c>
      <c r="H393" s="40">
        <v>46392</v>
      </c>
      <c r="I393" s="40">
        <v>46391</v>
      </c>
      <c r="J393" s="40">
        <v>48250</v>
      </c>
      <c r="K393" s="40">
        <v>47165</v>
      </c>
      <c r="L393" s="40">
        <v>46458</v>
      </c>
    </row>
    <row r="394" spans="1:12" s="9" customFormat="1" ht="12.75" customHeight="1" x14ac:dyDescent="0.25">
      <c r="A394" s="31" t="s">
        <v>427</v>
      </c>
      <c r="B394" s="40">
        <v>45979</v>
      </c>
      <c r="C394" s="40">
        <v>47805</v>
      </c>
      <c r="D394" s="40">
        <v>45306</v>
      </c>
      <c r="E394" s="40">
        <v>46448</v>
      </c>
      <c r="F394" s="40">
        <v>46377</v>
      </c>
      <c r="G394" s="40">
        <v>46365</v>
      </c>
      <c r="H394" s="40">
        <v>46392</v>
      </c>
      <c r="I394" s="40">
        <v>46391</v>
      </c>
      <c r="J394" s="40">
        <v>48250</v>
      </c>
      <c r="K394" s="40">
        <v>47530</v>
      </c>
      <c r="L394" s="40">
        <v>46458</v>
      </c>
    </row>
    <row r="395" spans="1:12" s="9" customFormat="1" ht="12.75" customHeight="1" x14ac:dyDescent="0.25">
      <c r="A395" s="31" t="s">
        <v>428</v>
      </c>
      <c r="B395" s="153" t="s">
        <v>26</v>
      </c>
      <c r="C395" s="153" t="s">
        <v>26</v>
      </c>
      <c r="D395" s="153" t="s">
        <v>26</v>
      </c>
      <c r="E395" s="153" t="s">
        <v>429</v>
      </c>
      <c r="F395" s="153" t="s">
        <v>26</v>
      </c>
      <c r="G395" s="153" t="s">
        <v>26</v>
      </c>
      <c r="H395" s="153" t="s">
        <v>26</v>
      </c>
      <c r="I395" s="153" t="s">
        <v>26</v>
      </c>
      <c r="J395" s="153" t="s">
        <v>26</v>
      </c>
      <c r="K395" s="153" t="s">
        <v>430</v>
      </c>
      <c r="L395" s="153" t="s">
        <v>26</v>
      </c>
    </row>
    <row r="396" spans="1:12" s="9" customFormat="1" ht="12.75" customHeight="1" x14ac:dyDescent="0.25">
      <c r="A396" s="31" t="s">
        <v>431</v>
      </c>
      <c r="B396" s="153" t="s">
        <v>26</v>
      </c>
      <c r="C396" s="30" t="s">
        <v>26</v>
      </c>
      <c r="D396" s="30" t="s">
        <v>26</v>
      </c>
      <c r="E396" s="30" t="s">
        <v>323</v>
      </c>
      <c r="F396" s="30" t="s">
        <v>26</v>
      </c>
      <c r="G396" s="153" t="s">
        <v>26</v>
      </c>
      <c r="H396" s="153" t="s">
        <v>26</v>
      </c>
      <c r="I396" s="153" t="s">
        <v>26</v>
      </c>
      <c r="J396" s="153" t="s">
        <v>26</v>
      </c>
      <c r="K396" s="153" t="s">
        <v>323</v>
      </c>
      <c r="L396" s="153" t="s">
        <v>26</v>
      </c>
    </row>
    <row r="397" spans="1:12" s="9" customFormat="1" ht="12.75" customHeight="1" x14ac:dyDescent="0.25">
      <c r="A397" s="31" t="s">
        <v>432</v>
      </c>
      <c r="B397" s="153" t="s">
        <v>433</v>
      </c>
      <c r="C397" s="30" t="s">
        <v>433</v>
      </c>
      <c r="D397" s="30" t="s">
        <v>433</v>
      </c>
      <c r="E397" s="30" t="s">
        <v>433</v>
      </c>
      <c r="F397" s="30" t="s">
        <v>433</v>
      </c>
      <c r="G397" s="30" t="s">
        <v>433</v>
      </c>
      <c r="H397" s="30" t="s">
        <v>433</v>
      </c>
      <c r="I397" s="30" t="s">
        <v>433</v>
      </c>
      <c r="J397" s="30" t="s">
        <v>433</v>
      </c>
      <c r="K397" s="30" t="s">
        <v>433</v>
      </c>
      <c r="L397" s="30" t="s">
        <v>433</v>
      </c>
    </row>
    <row r="398" spans="1:12" s="9" customFormat="1" ht="12.75" customHeight="1" x14ac:dyDescent="0.25">
      <c r="A398" s="31" t="s">
        <v>434</v>
      </c>
      <c r="B398" s="157" t="s">
        <v>435</v>
      </c>
      <c r="C398" s="157" t="s">
        <v>435</v>
      </c>
      <c r="D398" s="157" t="s">
        <v>436</v>
      </c>
      <c r="E398" s="157" t="s">
        <v>437</v>
      </c>
      <c r="F398" s="157" t="s">
        <v>438</v>
      </c>
      <c r="G398" s="157" t="s">
        <v>439</v>
      </c>
      <c r="H398" s="157" t="s">
        <v>440</v>
      </c>
      <c r="I398" s="157" t="s">
        <v>441</v>
      </c>
      <c r="J398" s="157" t="s">
        <v>442</v>
      </c>
      <c r="K398" s="157" t="s">
        <v>443</v>
      </c>
      <c r="L398" s="157" t="s">
        <v>444</v>
      </c>
    </row>
    <row r="399" spans="1:12" s="9" customFormat="1" ht="12.75" customHeight="1" x14ac:dyDescent="0.25">
      <c r="A399" s="31" t="s">
        <v>445</v>
      </c>
      <c r="B399" s="158">
        <v>4.1250000000000002E-2</v>
      </c>
      <c r="C399" s="41">
        <v>4.2500000000000003E-2</v>
      </c>
      <c r="D399" s="41">
        <v>4.6249999999999999E-2</v>
      </c>
      <c r="E399" s="41">
        <v>5.7500000000000002E-2</v>
      </c>
      <c r="F399" s="41">
        <v>4.53E-2</v>
      </c>
      <c r="G399" s="41">
        <v>4.5999999999999999E-2</v>
      </c>
      <c r="H399" s="41">
        <v>4.3400000000000001E-2</v>
      </c>
      <c r="I399" s="41">
        <v>4.3400000000000001E-2</v>
      </c>
      <c r="J399" s="41">
        <v>4.3700000000000003E-2</v>
      </c>
      <c r="K399" s="41">
        <v>5.2499999999999998E-2</v>
      </c>
      <c r="L399" s="41">
        <v>0.04</v>
      </c>
    </row>
    <row r="400" spans="1:12" s="9" customFormat="1" ht="12.75" customHeight="1" x14ac:dyDescent="0.25">
      <c r="A400" s="31" t="s">
        <v>446</v>
      </c>
      <c r="B400" s="158" t="s">
        <v>26</v>
      </c>
      <c r="C400" s="158" t="s">
        <v>26</v>
      </c>
      <c r="D400" s="158" t="s">
        <v>26</v>
      </c>
      <c r="E400" s="158" t="s">
        <v>447</v>
      </c>
      <c r="F400" s="158" t="s">
        <v>26</v>
      </c>
      <c r="G400" s="158" t="s">
        <v>26</v>
      </c>
      <c r="H400" s="158" t="s">
        <v>26</v>
      </c>
      <c r="I400" s="158" t="s">
        <v>26</v>
      </c>
      <c r="J400" s="158" t="s">
        <v>26</v>
      </c>
      <c r="K400" s="158" t="s">
        <v>448</v>
      </c>
      <c r="L400" s="158" t="s">
        <v>26</v>
      </c>
    </row>
    <row r="401" spans="1:12" s="9" customFormat="1" ht="12.75" customHeight="1" x14ac:dyDescent="0.25">
      <c r="A401" s="31" t="s">
        <v>449</v>
      </c>
      <c r="B401" s="153" t="s">
        <v>450</v>
      </c>
      <c r="C401" s="153" t="s">
        <v>450</v>
      </c>
      <c r="D401" s="153" t="s">
        <v>450</v>
      </c>
      <c r="E401" s="30" t="s">
        <v>450</v>
      </c>
      <c r="F401" s="30" t="s">
        <v>450</v>
      </c>
      <c r="G401" s="30" t="s">
        <v>450</v>
      </c>
      <c r="H401" s="30" t="s">
        <v>450</v>
      </c>
      <c r="I401" s="30" t="s">
        <v>450</v>
      </c>
      <c r="J401" s="153" t="s">
        <v>450</v>
      </c>
      <c r="K401" s="30" t="s">
        <v>450</v>
      </c>
      <c r="L401" s="30" t="s">
        <v>450</v>
      </c>
    </row>
    <row r="402" spans="1:12" s="9" customFormat="1" ht="12.75" customHeight="1" x14ac:dyDescent="0.25">
      <c r="A402" s="31" t="s">
        <v>451</v>
      </c>
      <c r="B402" s="153" t="s">
        <v>419</v>
      </c>
      <c r="C402" s="30" t="s">
        <v>419</v>
      </c>
      <c r="D402" s="30" t="s">
        <v>419</v>
      </c>
      <c r="E402" s="30" t="s">
        <v>419</v>
      </c>
      <c r="F402" s="30" t="s">
        <v>419</v>
      </c>
      <c r="G402" s="30" t="s">
        <v>419</v>
      </c>
      <c r="H402" s="30" t="s">
        <v>419</v>
      </c>
      <c r="I402" s="30" t="s">
        <v>419</v>
      </c>
      <c r="J402" s="30" t="s">
        <v>419</v>
      </c>
      <c r="K402" s="30" t="s">
        <v>419</v>
      </c>
      <c r="L402" s="30" t="s">
        <v>419</v>
      </c>
    </row>
    <row r="403" spans="1:12" s="9" customFormat="1" ht="12.75" customHeight="1" x14ac:dyDescent="0.25">
      <c r="A403" s="31" t="s">
        <v>452</v>
      </c>
      <c r="B403" s="159">
        <v>86220000</v>
      </c>
      <c r="C403" s="154">
        <v>107775000</v>
      </c>
      <c r="D403" s="154">
        <v>84500000</v>
      </c>
      <c r="E403" s="154">
        <v>1000000000</v>
      </c>
      <c r="F403" s="154">
        <v>45436900</v>
      </c>
      <c r="G403" s="154">
        <v>86100000</v>
      </c>
      <c r="H403" s="154">
        <v>25380000</v>
      </c>
      <c r="I403" s="154">
        <v>25095000.000000004</v>
      </c>
      <c r="J403" s="154">
        <v>73172000</v>
      </c>
      <c r="K403" s="154">
        <v>750000000</v>
      </c>
      <c r="L403" s="154">
        <v>39254400</v>
      </c>
    </row>
    <row r="404" spans="1:12" s="9" customFormat="1" ht="12.75" customHeight="1" x14ac:dyDescent="0.25">
      <c r="A404" s="31" t="s">
        <v>453</v>
      </c>
      <c r="B404" s="160">
        <v>45979</v>
      </c>
      <c r="C404" s="40">
        <v>47805</v>
      </c>
      <c r="D404" s="40">
        <v>45306</v>
      </c>
      <c r="E404" s="40">
        <v>46448</v>
      </c>
      <c r="F404" s="40">
        <v>46377</v>
      </c>
      <c r="G404" s="40">
        <v>46365</v>
      </c>
      <c r="H404" s="40">
        <v>46392</v>
      </c>
      <c r="I404" s="40">
        <v>46391</v>
      </c>
      <c r="J404" s="40">
        <v>48250</v>
      </c>
      <c r="K404" s="40">
        <v>47530</v>
      </c>
      <c r="L404" s="40">
        <v>46458</v>
      </c>
    </row>
    <row r="405" spans="1:12" s="9" customFormat="1" ht="12.75" customHeight="1" x14ac:dyDescent="0.25">
      <c r="A405" s="31" t="s">
        <v>53</v>
      </c>
      <c r="B405" s="158">
        <v>4.1250000000000002E-2</v>
      </c>
      <c r="C405" s="41">
        <v>4.2500000000000003E-2</v>
      </c>
      <c r="D405" s="41">
        <v>4.6249999999999999E-2</v>
      </c>
      <c r="E405" s="41">
        <v>5.7500000000000002E-2</v>
      </c>
      <c r="F405" s="41">
        <v>4.53E-2</v>
      </c>
      <c r="G405" s="41">
        <v>4.5999999999999999E-2</v>
      </c>
      <c r="H405" s="41">
        <v>4.3400000000000001E-2</v>
      </c>
      <c r="I405" s="41">
        <v>4.3400000000000001E-2</v>
      </c>
      <c r="J405" s="41">
        <v>4.3700000000000003E-2</v>
      </c>
      <c r="K405" s="41">
        <v>5.2499999999999998E-2</v>
      </c>
      <c r="L405" s="41">
        <v>0.04</v>
      </c>
    </row>
    <row r="406" spans="1:12" s="9" customFormat="1" ht="12.75" customHeight="1" x14ac:dyDescent="0.25">
      <c r="A406" s="31" t="s">
        <v>54</v>
      </c>
      <c r="B406" s="41" t="s">
        <v>454</v>
      </c>
      <c r="C406" s="41" t="s">
        <v>455</v>
      </c>
      <c r="D406" s="41" t="s">
        <v>456</v>
      </c>
      <c r="E406" s="41" t="s">
        <v>457</v>
      </c>
      <c r="F406" s="41" t="s">
        <v>458</v>
      </c>
      <c r="G406" s="41" t="s">
        <v>459</v>
      </c>
      <c r="H406" s="41" t="s">
        <v>460</v>
      </c>
      <c r="I406" s="41" t="s">
        <v>461</v>
      </c>
      <c r="J406" s="41" t="s">
        <v>462</v>
      </c>
      <c r="K406" s="41" t="s">
        <v>463</v>
      </c>
      <c r="L406" s="41" t="s">
        <v>464</v>
      </c>
    </row>
    <row r="407" spans="1:12" s="9" customFormat="1" ht="12.75" customHeight="1" x14ac:dyDescent="0.25">
      <c r="A407" s="31" t="s">
        <v>56</v>
      </c>
      <c r="B407" s="161" t="s">
        <v>23</v>
      </c>
      <c r="C407" s="162" t="s">
        <v>23</v>
      </c>
      <c r="D407" s="162" t="s">
        <v>23</v>
      </c>
      <c r="E407" s="162" t="s">
        <v>23</v>
      </c>
      <c r="F407" s="162" t="s">
        <v>23</v>
      </c>
      <c r="G407" s="162" t="s">
        <v>23</v>
      </c>
      <c r="H407" s="162" t="s">
        <v>23</v>
      </c>
      <c r="I407" s="162" t="s">
        <v>23</v>
      </c>
      <c r="J407" s="162" t="s">
        <v>23</v>
      </c>
      <c r="K407" s="162" t="s">
        <v>23</v>
      </c>
      <c r="L407" s="162" t="s">
        <v>23</v>
      </c>
    </row>
    <row r="408" spans="1:12" s="9" customFormat="1" ht="12.75" customHeight="1" x14ac:dyDescent="0.25">
      <c r="A408" s="8"/>
      <c r="B408" s="62"/>
      <c r="C408" s="62"/>
      <c r="D408" s="62"/>
      <c r="E408" s="62"/>
      <c r="F408" s="8"/>
      <c r="G408" s="8"/>
      <c r="H408" s="8"/>
      <c r="I408" s="8"/>
    </row>
    <row r="409" spans="1:12" s="9" customFormat="1" ht="12.75" customHeight="1" x14ac:dyDescent="0.3">
      <c r="A409" s="31" t="s">
        <v>401</v>
      </c>
      <c r="B409" s="152" t="s">
        <v>465</v>
      </c>
      <c r="C409" s="152" t="s">
        <v>466</v>
      </c>
      <c r="D409" s="152" t="s">
        <v>467</v>
      </c>
      <c r="E409" s="152" t="s">
        <v>468</v>
      </c>
      <c r="F409" s="152" t="s">
        <v>469</v>
      </c>
      <c r="G409" s="152" t="s">
        <v>470</v>
      </c>
      <c r="H409" s="152" t="s">
        <v>471</v>
      </c>
      <c r="I409" s="152" t="s">
        <v>472</v>
      </c>
      <c r="J409" s="152" t="s">
        <v>473</v>
      </c>
      <c r="K409" s="152" t="s">
        <v>474</v>
      </c>
      <c r="L409" s="152" t="s">
        <v>475</v>
      </c>
    </row>
    <row r="410" spans="1:12" s="9" customFormat="1" ht="12.75" customHeight="1" x14ac:dyDescent="0.25">
      <c r="A410" s="31" t="s">
        <v>413</v>
      </c>
      <c r="B410" s="40">
        <v>40991</v>
      </c>
      <c r="C410" s="40">
        <v>41011</v>
      </c>
      <c r="D410" s="40">
        <v>41012</v>
      </c>
      <c r="E410" s="40">
        <v>41015</v>
      </c>
      <c r="F410" s="40">
        <v>41017</v>
      </c>
      <c r="G410" s="40">
        <v>41044</v>
      </c>
      <c r="H410" s="40">
        <v>41068</v>
      </c>
      <c r="I410" s="40">
        <v>41068</v>
      </c>
      <c r="J410" s="40">
        <v>41080</v>
      </c>
      <c r="K410" s="40">
        <v>41474</v>
      </c>
      <c r="L410" s="40">
        <v>41507</v>
      </c>
    </row>
    <row r="411" spans="1:12" s="9" customFormat="1" ht="12.75" customHeight="1" x14ac:dyDescent="0.25">
      <c r="A411" s="31" t="s">
        <v>414</v>
      </c>
      <c r="B411" s="30" t="s">
        <v>415</v>
      </c>
      <c r="C411" s="30" t="s">
        <v>415</v>
      </c>
      <c r="D411" s="30" t="s">
        <v>415</v>
      </c>
      <c r="E411" s="30" t="s">
        <v>415</v>
      </c>
      <c r="F411" s="30" t="s">
        <v>415</v>
      </c>
      <c r="G411" s="30" t="s">
        <v>415</v>
      </c>
      <c r="H411" s="30" t="s">
        <v>415</v>
      </c>
      <c r="I411" s="30" t="s">
        <v>415</v>
      </c>
      <c r="J411" s="30" t="s">
        <v>415</v>
      </c>
      <c r="K411" s="30" t="s">
        <v>415</v>
      </c>
      <c r="L411" s="30" t="s">
        <v>415</v>
      </c>
    </row>
    <row r="412" spans="1:12" s="9" customFormat="1" ht="12.75" customHeight="1" x14ac:dyDescent="0.25">
      <c r="A412" s="31" t="s">
        <v>416</v>
      </c>
      <c r="B412" s="30" t="s">
        <v>415</v>
      </c>
      <c r="C412" s="30" t="s">
        <v>415</v>
      </c>
      <c r="D412" s="30" t="s">
        <v>415</v>
      </c>
      <c r="E412" s="30" t="s">
        <v>415</v>
      </c>
      <c r="F412" s="30" t="s">
        <v>415</v>
      </c>
      <c r="G412" s="30" t="s">
        <v>415</v>
      </c>
      <c r="H412" s="30" t="s">
        <v>415</v>
      </c>
      <c r="I412" s="30" t="s">
        <v>415</v>
      </c>
      <c r="J412" s="30" t="s">
        <v>415</v>
      </c>
      <c r="K412" s="30" t="s">
        <v>415</v>
      </c>
      <c r="L412" s="30" t="s">
        <v>415</v>
      </c>
    </row>
    <row r="413" spans="1:12" s="9" customFormat="1" ht="12.75" customHeight="1" x14ac:dyDescent="0.25">
      <c r="A413" s="31" t="s">
        <v>417</v>
      </c>
      <c r="B413" s="30" t="s">
        <v>419</v>
      </c>
      <c r="C413" s="153" t="s">
        <v>418</v>
      </c>
      <c r="D413" s="30" t="s">
        <v>418</v>
      </c>
      <c r="E413" s="153" t="s">
        <v>418</v>
      </c>
      <c r="F413" s="153" t="s">
        <v>418</v>
      </c>
      <c r="G413" s="153" t="s">
        <v>418</v>
      </c>
      <c r="H413" s="30" t="s">
        <v>418</v>
      </c>
      <c r="I413" s="30" t="s">
        <v>418</v>
      </c>
      <c r="J413" s="30" t="s">
        <v>418</v>
      </c>
      <c r="K413" s="30" t="s">
        <v>418</v>
      </c>
      <c r="L413" s="30" t="s">
        <v>418</v>
      </c>
    </row>
    <row r="414" spans="1:12" s="9" customFormat="1" ht="12.75" customHeight="1" x14ac:dyDescent="0.25">
      <c r="A414" s="31" t="s">
        <v>420</v>
      </c>
      <c r="B414" s="154">
        <v>75000000</v>
      </c>
      <c r="C414" s="154">
        <v>127000000</v>
      </c>
      <c r="D414" s="154">
        <v>75000000</v>
      </c>
      <c r="E414" s="154">
        <v>108000000</v>
      </c>
      <c r="F414" s="154">
        <v>50000000</v>
      </c>
      <c r="G414" s="154">
        <v>45000000</v>
      </c>
      <c r="H414" s="154">
        <v>35000000</v>
      </c>
      <c r="I414" s="154">
        <v>40000000</v>
      </c>
      <c r="J414" s="154">
        <v>76000000</v>
      </c>
      <c r="K414" s="154">
        <v>100000000</v>
      </c>
      <c r="L414" s="154">
        <v>50000000</v>
      </c>
    </row>
    <row r="415" spans="1:12" s="9" customFormat="1" ht="12.75" customHeight="1" x14ac:dyDescent="0.25">
      <c r="A415" s="31" t="s">
        <v>421</v>
      </c>
      <c r="B415" s="154">
        <v>75000000</v>
      </c>
      <c r="C415" s="154">
        <v>127000000</v>
      </c>
      <c r="D415" s="154">
        <v>75000000</v>
      </c>
      <c r="E415" s="154">
        <v>108000000</v>
      </c>
      <c r="F415" s="154">
        <v>50000000</v>
      </c>
      <c r="G415" s="154">
        <v>45000000</v>
      </c>
      <c r="H415" s="154">
        <v>35000000</v>
      </c>
      <c r="I415" s="154">
        <v>40000000</v>
      </c>
      <c r="J415" s="154">
        <v>76000000</v>
      </c>
      <c r="K415" s="154">
        <v>100000000</v>
      </c>
      <c r="L415" s="154">
        <v>50000000</v>
      </c>
    </row>
    <row r="416" spans="1:12" s="9" customFormat="1" ht="12.75" customHeight="1" x14ac:dyDescent="0.25">
      <c r="A416" s="31" t="s">
        <v>422</v>
      </c>
      <c r="B416" s="156" t="s">
        <v>26</v>
      </c>
      <c r="C416" s="155">
        <v>1.2049644535486204</v>
      </c>
      <c r="D416" s="156">
        <v>1.2012012012012012</v>
      </c>
      <c r="E416" s="155">
        <v>1.2012012012012012</v>
      </c>
      <c r="F416" s="155">
        <v>1.1999040076793857</v>
      </c>
      <c r="G416" s="155">
        <v>1.2448649321548613</v>
      </c>
      <c r="H416" s="156">
        <v>1.2468827930174562</v>
      </c>
      <c r="I416" s="156">
        <v>1.2468827930174562</v>
      </c>
      <c r="J416" s="156">
        <v>1.2362467548522686</v>
      </c>
      <c r="K416" s="156">
        <v>1.1580775910000001</v>
      </c>
      <c r="L416" s="156">
        <v>1.160496692584426</v>
      </c>
    </row>
    <row r="417" spans="1:12" s="9" customFormat="1" ht="12.75" customHeight="1" x14ac:dyDescent="0.25">
      <c r="A417" s="31" t="s">
        <v>423</v>
      </c>
      <c r="B417" s="153" t="s">
        <v>425</v>
      </c>
      <c r="C417" s="153" t="s">
        <v>424</v>
      </c>
      <c r="D417" s="153" t="s">
        <v>424</v>
      </c>
      <c r="E417" s="153" t="s">
        <v>424</v>
      </c>
      <c r="F417" s="153" t="s">
        <v>424</v>
      </c>
      <c r="G417" s="153" t="s">
        <v>424</v>
      </c>
      <c r="H417" s="153" t="s">
        <v>424</v>
      </c>
      <c r="I417" s="153" t="s">
        <v>424</v>
      </c>
      <c r="J417" s="153" t="s">
        <v>424</v>
      </c>
      <c r="K417" s="153" t="s">
        <v>424</v>
      </c>
      <c r="L417" s="153" t="s">
        <v>425</v>
      </c>
    </row>
    <row r="418" spans="1:12" s="9" customFormat="1" ht="12.75" customHeight="1" x14ac:dyDescent="0.25">
      <c r="A418" s="31" t="s">
        <v>426</v>
      </c>
      <c r="B418" s="40">
        <v>46469</v>
      </c>
      <c r="C418" s="40">
        <v>44663</v>
      </c>
      <c r="D418" s="40">
        <v>45029</v>
      </c>
      <c r="E418" s="40">
        <v>47589</v>
      </c>
      <c r="F418" s="40">
        <v>46861</v>
      </c>
      <c r="G418" s="40">
        <v>46522</v>
      </c>
      <c r="H418" s="40">
        <v>46912</v>
      </c>
      <c r="I418" s="40">
        <v>47277</v>
      </c>
      <c r="J418" s="40">
        <v>45463</v>
      </c>
      <c r="K418" s="40">
        <v>45856</v>
      </c>
      <c r="L418" s="40">
        <v>45890</v>
      </c>
    </row>
    <row r="419" spans="1:12" s="9" customFormat="1" ht="12.75" customHeight="1" x14ac:dyDescent="0.25">
      <c r="A419" s="31" t="s">
        <v>427</v>
      </c>
      <c r="B419" s="40">
        <v>46835</v>
      </c>
      <c r="C419" s="40">
        <v>44663</v>
      </c>
      <c r="D419" s="40">
        <v>45029</v>
      </c>
      <c r="E419" s="40">
        <v>47589</v>
      </c>
      <c r="F419" s="40">
        <v>46861</v>
      </c>
      <c r="G419" s="40">
        <v>46522</v>
      </c>
      <c r="H419" s="40">
        <v>46912</v>
      </c>
      <c r="I419" s="40">
        <v>47277</v>
      </c>
      <c r="J419" s="40">
        <v>45463</v>
      </c>
      <c r="K419" s="40">
        <v>45856</v>
      </c>
      <c r="L419" s="40">
        <v>46255</v>
      </c>
    </row>
    <row r="420" spans="1:12" s="9" customFormat="1" ht="12.75" customHeight="1" x14ac:dyDescent="0.25">
      <c r="A420" s="31" t="s">
        <v>428</v>
      </c>
      <c r="B420" s="153" t="s">
        <v>476</v>
      </c>
      <c r="C420" s="30" t="s">
        <v>26</v>
      </c>
      <c r="D420" s="153" t="s">
        <v>26</v>
      </c>
      <c r="E420" s="30" t="s">
        <v>26</v>
      </c>
      <c r="F420" s="153" t="s">
        <v>26</v>
      </c>
      <c r="G420" s="153" t="s">
        <v>26</v>
      </c>
      <c r="H420" s="153" t="s">
        <v>26</v>
      </c>
      <c r="I420" s="153" t="s">
        <v>26</v>
      </c>
      <c r="J420" s="153" t="s">
        <v>26</v>
      </c>
      <c r="K420" s="153" t="s">
        <v>26</v>
      </c>
      <c r="L420" s="153" t="s">
        <v>477</v>
      </c>
    </row>
    <row r="421" spans="1:12" s="9" customFormat="1" ht="12.75" customHeight="1" x14ac:dyDescent="0.25">
      <c r="A421" s="31" t="s">
        <v>431</v>
      </c>
      <c r="B421" s="153" t="s">
        <v>323</v>
      </c>
      <c r="C421" s="153" t="s">
        <v>26</v>
      </c>
      <c r="D421" s="153" t="s">
        <v>26</v>
      </c>
      <c r="E421" s="153" t="s">
        <v>26</v>
      </c>
      <c r="F421" s="153" t="s">
        <v>26</v>
      </c>
      <c r="G421" s="153" t="s">
        <v>26</v>
      </c>
      <c r="H421" s="153" t="s">
        <v>26</v>
      </c>
      <c r="I421" s="153" t="s">
        <v>26</v>
      </c>
      <c r="J421" s="153" t="s">
        <v>26</v>
      </c>
      <c r="K421" s="153" t="s">
        <v>323</v>
      </c>
      <c r="L421" s="153" t="s">
        <v>323</v>
      </c>
    </row>
    <row r="422" spans="1:12" s="9" customFormat="1" ht="12.75" customHeight="1" x14ac:dyDescent="0.25">
      <c r="A422" s="31" t="s">
        <v>432</v>
      </c>
      <c r="B422" s="30" t="s">
        <v>478</v>
      </c>
      <c r="C422" s="30" t="s">
        <v>433</v>
      </c>
      <c r="D422" s="30" t="s">
        <v>433</v>
      </c>
      <c r="E422" s="30" t="s">
        <v>433</v>
      </c>
      <c r="F422" s="153" t="s">
        <v>433</v>
      </c>
      <c r="G422" s="153" t="s">
        <v>433</v>
      </c>
      <c r="H422" s="30" t="s">
        <v>433</v>
      </c>
      <c r="I422" s="30" t="s">
        <v>433</v>
      </c>
      <c r="J422" s="30" t="s">
        <v>433</v>
      </c>
      <c r="K422" s="30" t="s">
        <v>433</v>
      </c>
      <c r="L422" s="30" t="s">
        <v>433</v>
      </c>
    </row>
    <row r="423" spans="1:12" s="9" customFormat="1" ht="12.75" customHeight="1" x14ac:dyDescent="0.25">
      <c r="A423" s="31" t="s">
        <v>434</v>
      </c>
      <c r="B423" s="157" t="s">
        <v>479</v>
      </c>
      <c r="C423" s="157" t="s">
        <v>480</v>
      </c>
      <c r="D423" s="157" t="s">
        <v>481</v>
      </c>
      <c r="E423" s="157" t="s">
        <v>482</v>
      </c>
      <c r="F423" s="157" t="s">
        <v>483</v>
      </c>
      <c r="G423" s="157" t="s">
        <v>484</v>
      </c>
      <c r="H423" s="157" t="s">
        <v>485</v>
      </c>
      <c r="I423" s="157" t="s">
        <v>485</v>
      </c>
      <c r="J423" s="157" t="s">
        <v>486</v>
      </c>
      <c r="K423" s="157" t="s">
        <v>487</v>
      </c>
      <c r="L423" s="157" t="s">
        <v>488</v>
      </c>
    </row>
    <row r="424" spans="1:12" s="9" customFormat="1" ht="12.75" customHeight="1" x14ac:dyDescent="0.25">
      <c r="A424" s="31" t="s">
        <v>445</v>
      </c>
      <c r="B424" s="41" t="s">
        <v>489</v>
      </c>
      <c r="C424" s="41">
        <v>3.2899999999999999E-2</v>
      </c>
      <c r="D424" s="41">
        <v>3.4200000000000001E-2</v>
      </c>
      <c r="E424" s="41">
        <v>3.7499999999999999E-2</v>
      </c>
      <c r="F424" s="158">
        <v>3.7499999999999999E-2</v>
      </c>
      <c r="G424" s="158">
        <v>3.5000000000000003E-2</v>
      </c>
      <c r="H424" s="41">
        <v>3.3399999999999999E-2</v>
      </c>
      <c r="I424" s="41">
        <v>3.3625000000000002E-2</v>
      </c>
      <c r="J424" s="41">
        <v>2.9499999999999998E-2</v>
      </c>
      <c r="K424" s="41">
        <v>2.333E-2</v>
      </c>
      <c r="L424" s="41">
        <v>2.5000000000000001E-2</v>
      </c>
    </row>
    <row r="425" spans="1:12" s="9" customFormat="1" ht="12.75" customHeight="1" x14ac:dyDescent="0.25">
      <c r="A425" s="31" t="s">
        <v>446</v>
      </c>
      <c r="B425" s="158" t="s">
        <v>490</v>
      </c>
      <c r="C425" s="158" t="s">
        <v>26</v>
      </c>
      <c r="D425" s="158" t="s">
        <v>26</v>
      </c>
      <c r="E425" s="158" t="s">
        <v>26</v>
      </c>
      <c r="F425" s="158" t="s">
        <v>26</v>
      </c>
      <c r="G425" s="158" t="s">
        <v>26</v>
      </c>
      <c r="H425" s="158" t="s">
        <v>26</v>
      </c>
      <c r="I425" s="158" t="s">
        <v>26</v>
      </c>
      <c r="J425" s="158" t="s">
        <v>26</v>
      </c>
      <c r="K425" s="158" t="s">
        <v>26</v>
      </c>
      <c r="L425" s="158" t="s">
        <v>26</v>
      </c>
    </row>
    <row r="426" spans="1:12" s="9" customFormat="1" ht="12.75" customHeight="1" x14ac:dyDescent="0.25">
      <c r="A426" s="31" t="s">
        <v>449</v>
      </c>
      <c r="B426" s="30" t="s">
        <v>26</v>
      </c>
      <c r="C426" s="30" t="s">
        <v>450</v>
      </c>
      <c r="D426" s="30" t="s">
        <v>450</v>
      </c>
      <c r="E426" s="30" t="s">
        <v>450</v>
      </c>
      <c r="F426" s="153" t="s">
        <v>450</v>
      </c>
      <c r="G426" s="153" t="s">
        <v>450</v>
      </c>
      <c r="H426" s="30" t="s">
        <v>450</v>
      </c>
      <c r="I426" s="30" t="s">
        <v>450</v>
      </c>
      <c r="J426" s="30" t="s">
        <v>450</v>
      </c>
      <c r="K426" s="30" t="s">
        <v>450</v>
      </c>
      <c r="L426" s="30" t="s">
        <v>450</v>
      </c>
    </row>
    <row r="427" spans="1:12" s="9" customFormat="1" ht="12.75" customHeight="1" x14ac:dyDescent="0.25">
      <c r="A427" s="31" t="s">
        <v>451</v>
      </c>
      <c r="B427" s="30" t="s">
        <v>26</v>
      </c>
      <c r="C427" s="30" t="s">
        <v>419</v>
      </c>
      <c r="D427" s="30" t="s">
        <v>419</v>
      </c>
      <c r="E427" s="30" t="s">
        <v>419</v>
      </c>
      <c r="F427" s="153" t="s">
        <v>419</v>
      </c>
      <c r="G427" s="153" t="s">
        <v>419</v>
      </c>
      <c r="H427" s="30" t="s">
        <v>419</v>
      </c>
      <c r="I427" s="30" t="s">
        <v>419</v>
      </c>
      <c r="J427" s="30" t="s">
        <v>419</v>
      </c>
      <c r="K427" s="30" t="s">
        <v>419</v>
      </c>
      <c r="L427" s="30" t="s">
        <v>419</v>
      </c>
    </row>
    <row r="428" spans="1:12" s="9" customFormat="1" ht="12.75" customHeight="1" x14ac:dyDescent="0.25">
      <c r="A428" s="31" t="s">
        <v>452</v>
      </c>
      <c r="B428" s="154" t="s">
        <v>26</v>
      </c>
      <c r="C428" s="154">
        <v>105397300</v>
      </c>
      <c r="D428" s="154">
        <v>62437500</v>
      </c>
      <c r="E428" s="154">
        <v>89910000</v>
      </c>
      <c r="F428" s="159">
        <v>41670000</v>
      </c>
      <c r="G428" s="159">
        <v>36148500</v>
      </c>
      <c r="H428" s="154">
        <v>28070000.000000004</v>
      </c>
      <c r="I428" s="154">
        <v>32080000.000000004</v>
      </c>
      <c r="J428" s="154">
        <v>61476399.999999993</v>
      </c>
      <c r="K428" s="154">
        <v>86350000.014809012</v>
      </c>
      <c r="L428" s="154">
        <v>43085000.000000007</v>
      </c>
    </row>
    <row r="429" spans="1:12" s="9" customFormat="1" ht="12.75" customHeight="1" x14ac:dyDescent="0.25">
      <c r="A429" s="31" t="s">
        <v>453</v>
      </c>
      <c r="B429" s="40" t="s">
        <v>26</v>
      </c>
      <c r="C429" s="40">
        <v>44663</v>
      </c>
      <c r="D429" s="40">
        <v>45029</v>
      </c>
      <c r="E429" s="40">
        <v>47589</v>
      </c>
      <c r="F429" s="160">
        <v>46861</v>
      </c>
      <c r="G429" s="160">
        <v>46522</v>
      </c>
      <c r="H429" s="40">
        <v>46912</v>
      </c>
      <c r="I429" s="40">
        <v>47277</v>
      </c>
      <c r="J429" s="40">
        <v>45463</v>
      </c>
      <c r="K429" s="40">
        <v>45856</v>
      </c>
      <c r="L429" s="40">
        <v>45890</v>
      </c>
    </row>
    <row r="430" spans="1:12" s="9" customFormat="1" ht="12.75" customHeight="1" x14ac:dyDescent="0.25">
      <c r="A430" s="31" t="s">
        <v>53</v>
      </c>
      <c r="B430" s="41" t="s">
        <v>26</v>
      </c>
      <c r="C430" s="41">
        <v>3.2899999999999999E-2</v>
      </c>
      <c r="D430" s="41">
        <v>3.4200000000000001E-2</v>
      </c>
      <c r="E430" s="41">
        <v>3.7499999999999999E-2</v>
      </c>
      <c r="F430" s="158">
        <v>3.7499999999999999E-2</v>
      </c>
      <c r="G430" s="158">
        <v>3.5000000000000003E-2</v>
      </c>
      <c r="H430" s="41">
        <v>3.3399999999999999E-2</v>
      </c>
      <c r="I430" s="41">
        <v>3.3625000000000002E-2</v>
      </c>
      <c r="J430" s="41">
        <v>2.9499999999999998E-2</v>
      </c>
      <c r="K430" s="41">
        <v>2.333E-2</v>
      </c>
      <c r="L430" s="41">
        <v>2.5000000000000001E-2</v>
      </c>
    </row>
    <row r="431" spans="1:12" s="9" customFormat="1" ht="12.75" customHeight="1" x14ac:dyDescent="0.25">
      <c r="A431" s="31" t="s">
        <v>54</v>
      </c>
      <c r="B431" s="158" t="s">
        <v>26</v>
      </c>
      <c r="C431" s="41" t="s">
        <v>491</v>
      </c>
      <c r="D431" s="41" t="s">
        <v>492</v>
      </c>
      <c r="E431" s="41" t="s">
        <v>493</v>
      </c>
      <c r="F431" s="41" t="s">
        <v>494</v>
      </c>
      <c r="G431" s="41" t="s">
        <v>495</v>
      </c>
      <c r="H431" s="41" t="s">
        <v>496</v>
      </c>
      <c r="I431" s="41" t="s">
        <v>496</v>
      </c>
      <c r="J431" s="41" t="s">
        <v>497</v>
      </c>
      <c r="K431" s="41" t="s">
        <v>498</v>
      </c>
      <c r="L431" s="41" t="s">
        <v>499</v>
      </c>
    </row>
    <row r="432" spans="1:12" s="9" customFormat="1" ht="12.75" customHeight="1" x14ac:dyDescent="0.25">
      <c r="A432" s="31" t="s">
        <v>56</v>
      </c>
      <c r="B432" s="162" t="s">
        <v>26</v>
      </c>
      <c r="C432" s="162" t="s">
        <v>23</v>
      </c>
      <c r="D432" s="162" t="s">
        <v>23</v>
      </c>
      <c r="E432" s="162" t="s">
        <v>23</v>
      </c>
      <c r="F432" s="161" t="s">
        <v>23</v>
      </c>
      <c r="G432" s="161" t="s">
        <v>23</v>
      </c>
      <c r="H432" s="162" t="s">
        <v>23</v>
      </c>
      <c r="I432" s="162" t="s">
        <v>23</v>
      </c>
      <c r="J432" s="162" t="s">
        <v>23</v>
      </c>
      <c r="K432" s="162" t="s">
        <v>23</v>
      </c>
      <c r="L432" s="162" t="s">
        <v>23</v>
      </c>
    </row>
    <row r="433" spans="1:12" s="9" customFormat="1" ht="12.75" customHeight="1" x14ac:dyDescent="0.25">
      <c r="A433" s="8"/>
      <c r="B433" s="62"/>
      <c r="C433" s="62"/>
      <c r="D433" s="62"/>
      <c r="E433" s="62"/>
      <c r="F433" s="62"/>
      <c r="G433" s="8"/>
      <c r="H433" s="8"/>
      <c r="I433" s="8"/>
      <c r="J433" s="8"/>
      <c r="K433" s="8"/>
      <c r="L433" s="8"/>
    </row>
    <row r="434" spans="1:12" ht="25.5" customHeight="1" x14ac:dyDescent="0.25">
      <c r="A434" s="228" t="s">
        <v>0</v>
      </c>
      <c r="B434" s="228"/>
      <c r="C434" s="228"/>
      <c r="D434" s="228"/>
      <c r="E434" s="228"/>
      <c r="F434" s="228"/>
      <c r="G434" s="228"/>
      <c r="H434" s="228"/>
      <c r="I434" s="228"/>
      <c r="J434" s="228"/>
      <c r="K434" s="228"/>
      <c r="L434" s="1"/>
    </row>
    <row r="435" spans="1:12" ht="25.5" customHeight="1" x14ac:dyDescent="0.25">
      <c r="A435" s="228"/>
      <c r="B435" s="228"/>
      <c r="C435" s="228"/>
      <c r="D435" s="228"/>
      <c r="E435" s="228"/>
      <c r="F435" s="228"/>
      <c r="G435" s="228"/>
      <c r="H435" s="228"/>
      <c r="I435" s="228"/>
      <c r="J435" s="228"/>
      <c r="K435" s="228"/>
      <c r="L435" s="1"/>
    </row>
    <row r="436" spans="1:12" ht="25.5" customHeight="1" x14ac:dyDescent="0.25">
      <c r="A436" s="229"/>
      <c r="B436" s="229"/>
      <c r="C436" s="229"/>
      <c r="D436" s="229"/>
      <c r="E436" s="229"/>
      <c r="F436" s="229"/>
      <c r="G436" s="229"/>
      <c r="H436" s="229"/>
      <c r="I436" s="229"/>
      <c r="J436" s="229"/>
      <c r="K436" s="229"/>
      <c r="L436" s="2"/>
    </row>
    <row r="437" spans="1:12" s="9" customFormat="1" ht="12.75" customHeight="1" x14ac:dyDescent="0.3">
      <c r="A437" s="7"/>
      <c r="B437" s="8"/>
      <c r="C437" s="8"/>
      <c r="D437" s="8"/>
      <c r="E437" s="8"/>
      <c r="F437" s="8"/>
      <c r="G437" s="8"/>
      <c r="H437" s="8"/>
      <c r="I437" s="8"/>
      <c r="J437" s="8"/>
      <c r="K437" s="8"/>
      <c r="L437" s="8"/>
    </row>
    <row r="438" spans="1:12" s="9" customFormat="1" ht="12.75" customHeight="1" x14ac:dyDescent="0.3">
      <c r="A438" s="31" t="s">
        <v>401</v>
      </c>
      <c r="B438" s="152" t="s">
        <v>500</v>
      </c>
      <c r="C438" s="163" t="s">
        <v>501</v>
      </c>
      <c r="D438" s="152" t="s">
        <v>502</v>
      </c>
      <c r="E438" s="152" t="s">
        <v>503</v>
      </c>
      <c r="F438" s="152" t="s">
        <v>504</v>
      </c>
      <c r="G438" s="152" t="s">
        <v>505</v>
      </c>
      <c r="H438" s="152" t="s">
        <v>506</v>
      </c>
      <c r="I438" s="152" t="s">
        <v>507</v>
      </c>
      <c r="J438" s="152" t="s">
        <v>508</v>
      </c>
      <c r="K438" s="152" t="s">
        <v>509</v>
      </c>
      <c r="L438" s="152" t="s">
        <v>510</v>
      </c>
    </row>
    <row r="439" spans="1:12" s="9" customFormat="1" ht="12.75" customHeight="1" x14ac:dyDescent="0.25">
      <c r="A439" s="31" t="s">
        <v>413</v>
      </c>
      <c r="B439" s="40">
        <v>41513</v>
      </c>
      <c r="C439" s="164">
        <v>41900</v>
      </c>
      <c r="D439" s="40">
        <v>42115</v>
      </c>
      <c r="E439" s="40">
        <v>42409</v>
      </c>
      <c r="F439" s="40">
        <v>43055</v>
      </c>
      <c r="G439" s="40">
        <v>43116</v>
      </c>
      <c r="H439" s="40">
        <v>43110</v>
      </c>
      <c r="I439" s="40">
        <v>43363</v>
      </c>
      <c r="J439" s="40">
        <v>43363</v>
      </c>
      <c r="K439" s="40">
        <v>43508</v>
      </c>
      <c r="L439" s="40">
        <v>43599</v>
      </c>
    </row>
    <row r="440" spans="1:12" s="9" customFormat="1" ht="12.75" customHeight="1" x14ac:dyDescent="0.25">
      <c r="A440" s="31" t="s">
        <v>414</v>
      </c>
      <c r="B440" s="30" t="s">
        <v>415</v>
      </c>
      <c r="C440" s="165" t="s">
        <v>415</v>
      </c>
      <c r="D440" s="30" t="s">
        <v>415</v>
      </c>
      <c r="E440" s="30" t="s">
        <v>415</v>
      </c>
      <c r="F440" s="30" t="s">
        <v>415</v>
      </c>
      <c r="G440" s="30" t="s">
        <v>415</v>
      </c>
      <c r="H440" s="30" t="s">
        <v>415</v>
      </c>
      <c r="I440" s="30" t="s">
        <v>415</v>
      </c>
      <c r="J440" s="30" t="s">
        <v>415</v>
      </c>
      <c r="K440" s="30" t="s">
        <v>415</v>
      </c>
      <c r="L440" s="30" t="s">
        <v>415</v>
      </c>
    </row>
    <row r="441" spans="1:12" s="9" customFormat="1" ht="12.75" customHeight="1" x14ac:dyDescent="0.25">
      <c r="A441" s="31" t="s">
        <v>416</v>
      </c>
      <c r="B441" s="30" t="s">
        <v>415</v>
      </c>
      <c r="C441" s="165" t="s">
        <v>415</v>
      </c>
      <c r="D441" s="30" t="s">
        <v>415</v>
      </c>
      <c r="E441" s="30" t="s">
        <v>415</v>
      </c>
      <c r="F441" s="30" t="s">
        <v>415</v>
      </c>
      <c r="G441" s="30" t="s">
        <v>415</v>
      </c>
      <c r="H441" s="30" t="s">
        <v>415</v>
      </c>
      <c r="I441" s="30" t="s">
        <v>415</v>
      </c>
      <c r="J441" s="30" t="s">
        <v>415</v>
      </c>
      <c r="K441" s="30" t="s">
        <v>415</v>
      </c>
      <c r="L441" s="30" t="s">
        <v>415</v>
      </c>
    </row>
    <row r="442" spans="1:12" s="9" customFormat="1" ht="12.75" customHeight="1" x14ac:dyDescent="0.25">
      <c r="A442" s="31" t="s">
        <v>417</v>
      </c>
      <c r="B442" s="30" t="s">
        <v>418</v>
      </c>
      <c r="C442" s="30" t="s">
        <v>418</v>
      </c>
      <c r="D442" s="30" t="s">
        <v>418</v>
      </c>
      <c r="E442" s="30" t="s">
        <v>418</v>
      </c>
      <c r="F442" s="30" t="s">
        <v>419</v>
      </c>
      <c r="G442" s="30" t="s">
        <v>419</v>
      </c>
      <c r="H442" s="30" t="s">
        <v>418</v>
      </c>
      <c r="I442" s="30" t="s">
        <v>418</v>
      </c>
      <c r="J442" s="30" t="s">
        <v>419</v>
      </c>
      <c r="K442" s="30" t="s">
        <v>419</v>
      </c>
      <c r="L442" s="30" t="s">
        <v>418</v>
      </c>
    </row>
    <row r="443" spans="1:12" s="9" customFormat="1" ht="12.75" customHeight="1" x14ac:dyDescent="0.25">
      <c r="A443" s="31" t="s">
        <v>420</v>
      </c>
      <c r="B443" s="154">
        <v>50000000</v>
      </c>
      <c r="C443" s="154">
        <v>500000000</v>
      </c>
      <c r="D443" s="154">
        <v>1000000000</v>
      </c>
      <c r="E443" s="154">
        <v>1000000000</v>
      </c>
      <c r="F443" s="154">
        <v>500000000</v>
      </c>
      <c r="G443" s="154">
        <v>500000000</v>
      </c>
      <c r="H443" s="154">
        <v>1000000000</v>
      </c>
      <c r="I443" s="154">
        <v>1000000000</v>
      </c>
      <c r="J443" s="154">
        <v>1000000000</v>
      </c>
      <c r="K443" s="154">
        <v>1000000000</v>
      </c>
      <c r="L443" s="154">
        <v>1000000000</v>
      </c>
    </row>
    <row r="444" spans="1:12" s="9" customFormat="1" ht="12.75" customHeight="1" x14ac:dyDescent="0.25">
      <c r="A444" s="31" t="s">
        <v>421</v>
      </c>
      <c r="B444" s="154">
        <v>50000000</v>
      </c>
      <c r="C444" s="154">
        <v>500000000</v>
      </c>
      <c r="D444" s="154">
        <v>1000000000</v>
      </c>
      <c r="E444" s="154">
        <v>997000000</v>
      </c>
      <c r="F444" s="154">
        <v>500000000</v>
      </c>
      <c r="G444" s="154">
        <v>500000000</v>
      </c>
      <c r="H444" s="154">
        <v>1000000000</v>
      </c>
      <c r="I444" s="154">
        <v>1000000000</v>
      </c>
      <c r="J444" s="154">
        <v>1000000000</v>
      </c>
      <c r="K444" s="154">
        <v>1000000000</v>
      </c>
      <c r="L444" s="154">
        <v>1000000000</v>
      </c>
    </row>
    <row r="445" spans="1:12" s="9" customFormat="1" ht="12.75" customHeight="1" x14ac:dyDescent="0.25">
      <c r="A445" s="31" t="s">
        <v>422</v>
      </c>
      <c r="B445" s="156">
        <v>1.168360789811894</v>
      </c>
      <c r="C445" s="166">
        <v>1.2569999999999999</v>
      </c>
      <c r="D445" s="156">
        <v>1.3858093126385809</v>
      </c>
      <c r="E445" s="156">
        <v>1.3126804935678655</v>
      </c>
      <c r="F445" s="156" t="s">
        <v>26</v>
      </c>
      <c r="G445" s="156" t="s">
        <v>26</v>
      </c>
      <c r="H445" s="156">
        <v>1.1238480557428636</v>
      </c>
      <c r="I445" s="156">
        <v>1.1217049915872126</v>
      </c>
      <c r="J445" s="156" t="s">
        <v>26</v>
      </c>
      <c r="K445" s="156" t="s">
        <v>26</v>
      </c>
      <c r="L445" s="156">
        <v>1.167</v>
      </c>
    </row>
    <row r="446" spans="1:12" s="9" customFormat="1" ht="12.75" customHeight="1" x14ac:dyDescent="0.25">
      <c r="A446" s="31" t="s">
        <v>423</v>
      </c>
      <c r="B446" s="153" t="s">
        <v>425</v>
      </c>
      <c r="C446" s="165" t="s">
        <v>425</v>
      </c>
      <c r="D446" s="153" t="s">
        <v>425</v>
      </c>
      <c r="E446" s="153" t="s">
        <v>425</v>
      </c>
      <c r="F446" s="153" t="s">
        <v>425</v>
      </c>
      <c r="G446" s="153" t="s">
        <v>425</v>
      </c>
      <c r="H446" s="153" t="s">
        <v>425</v>
      </c>
      <c r="I446" s="30" t="s">
        <v>425</v>
      </c>
      <c r="J446" s="30" t="s">
        <v>425</v>
      </c>
      <c r="K446" s="153" t="s">
        <v>425</v>
      </c>
      <c r="L446" s="153" t="s">
        <v>425</v>
      </c>
    </row>
    <row r="447" spans="1:12" s="9" customFormat="1" ht="12.75" customHeight="1" x14ac:dyDescent="0.25">
      <c r="A447" s="31" t="s">
        <v>426</v>
      </c>
      <c r="B447" s="40">
        <v>45896</v>
      </c>
      <c r="C447" s="164">
        <v>45553</v>
      </c>
      <c r="D447" s="40">
        <v>44672</v>
      </c>
      <c r="E447" s="40">
        <v>44417</v>
      </c>
      <c r="F447" s="40">
        <v>44881</v>
      </c>
      <c r="G447" s="40">
        <v>44881</v>
      </c>
      <c r="H447" s="40">
        <v>45667</v>
      </c>
      <c r="I447" s="40">
        <v>45189</v>
      </c>
      <c r="J447" s="40">
        <v>44459</v>
      </c>
      <c r="K447" s="40">
        <v>45334</v>
      </c>
      <c r="L447" s="40">
        <v>45424</v>
      </c>
    </row>
    <row r="448" spans="1:12" s="9" customFormat="1" ht="12.75" customHeight="1" x14ac:dyDescent="0.25">
      <c r="A448" s="31" t="s">
        <v>427</v>
      </c>
      <c r="B448" s="40">
        <v>46261</v>
      </c>
      <c r="C448" s="164">
        <v>45918</v>
      </c>
      <c r="D448" s="40">
        <v>45037</v>
      </c>
      <c r="E448" s="40">
        <v>44782</v>
      </c>
      <c r="F448" s="40">
        <v>45246</v>
      </c>
      <c r="G448" s="40">
        <v>45246</v>
      </c>
      <c r="H448" s="40">
        <v>46032</v>
      </c>
      <c r="I448" s="40">
        <v>45555</v>
      </c>
      <c r="J448" s="40">
        <v>44824</v>
      </c>
      <c r="K448" s="40">
        <v>45700</v>
      </c>
      <c r="L448" s="40">
        <v>45789</v>
      </c>
    </row>
    <row r="449" spans="1:12" s="9" customFormat="1" ht="12.75" customHeight="1" x14ac:dyDescent="0.25">
      <c r="A449" s="31" t="s">
        <v>428</v>
      </c>
      <c r="B449" s="153" t="s">
        <v>511</v>
      </c>
      <c r="C449" s="165" t="s">
        <v>512</v>
      </c>
      <c r="D449" s="156" t="s">
        <v>513</v>
      </c>
      <c r="E449" s="156" t="s">
        <v>514</v>
      </c>
      <c r="F449" s="30" t="s">
        <v>515</v>
      </c>
      <c r="G449" s="30" t="s">
        <v>515</v>
      </c>
      <c r="H449" s="30" t="s">
        <v>516</v>
      </c>
      <c r="I449" s="30" t="s">
        <v>517</v>
      </c>
      <c r="J449" s="30" t="s">
        <v>518</v>
      </c>
      <c r="K449" s="30" t="s">
        <v>519</v>
      </c>
      <c r="L449" s="30" t="s">
        <v>520</v>
      </c>
    </row>
    <row r="450" spans="1:12" s="9" customFormat="1" ht="12.75" customHeight="1" x14ac:dyDescent="0.25">
      <c r="A450" s="31" t="s">
        <v>431</v>
      </c>
      <c r="B450" s="153" t="s">
        <v>323</v>
      </c>
      <c r="C450" s="30" t="s">
        <v>323</v>
      </c>
      <c r="D450" s="153" t="s">
        <v>323</v>
      </c>
      <c r="E450" s="153" t="s">
        <v>323</v>
      </c>
      <c r="F450" s="153" t="s">
        <v>323</v>
      </c>
      <c r="G450" s="153" t="s">
        <v>323</v>
      </c>
      <c r="H450" s="153" t="s">
        <v>323</v>
      </c>
      <c r="I450" s="153" t="s">
        <v>323</v>
      </c>
      <c r="J450" s="153" t="s">
        <v>323</v>
      </c>
      <c r="K450" s="153" t="s">
        <v>323</v>
      </c>
      <c r="L450" s="153" t="s">
        <v>323</v>
      </c>
    </row>
    <row r="451" spans="1:12" s="9" customFormat="1" ht="12.75" customHeight="1" x14ac:dyDescent="0.25">
      <c r="A451" s="31" t="s">
        <v>432</v>
      </c>
      <c r="B451" s="30" t="s">
        <v>433</v>
      </c>
      <c r="C451" s="165" t="s">
        <v>433</v>
      </c>
      <c r="D451" s="30" t="s">
        <v>433</v>
      </c>
      <c r="E451" s="30" t="s">
        <v>433</v>
      </c>
      <c r="F451" s="30" t="s">
        <v>478</v>
      </c>
      <c r="G451" s="30" t="s">
        <v>478</v>
      </c>
      <c r="H451" s="30" t="s">
        <v>433</v>
      </c>
      <c r="I451" s="30" t="s">
        <v>433</v>
      </c>
      <c r="J451" s="30" t="s">
        <v>478</v>
      </c>
      <c r="K451" s="30" t="s">
        <v>478</v>
      </c>
      <c r="L451" s="30" t="s">
        <v>433</v>
      </c>
    </row>
    <row r="452" spans="1:12" s="9" customFormat="1" ht="12.75" customHeight="1" x14ac:dyDescent="0.25">
      <c r="A452" s="31" t="s">
        <v>434</v>
      </c>
      <c r="B452" s="157" t="s">
        <v>521</v>
      </c>
      <c r="C452" s="167" t="s">
        <v>522</v>
      </c>
      <c r="D452" s="168" t="s">
        <v>523</v>
      </c>
      <c r="E452" s="168" t="s">
        <v>524</v>
      </c>
      <c r="F452" s="168" t="s">
        <v>525</v>
      </c>
      <c r="G452" s="168" t="s">
        <v>525</v>
      </c>
      <c r="H452" s="168" t="s">
        <v>526</v>
      </c>
      <c r="I452" s="168" t="s">
        <v>527</v>
      </c>
      <c r="J452" s="168" t="s">
        <v>528</v>
      </c>
      <c r="K452" s="168" t="s">
        <v>529</v>
      </c>
      <c r="L452" s="168" t="s">
        <v>530</v>
      </c>
    </row>
    <row r="453" spans="1:12" s="9" customFormat="1" ht="12.75" customHeight="1" x14ac:dyDescent="0.25">
      <c r="A453" s="31" t="s">
        <v>445</v>
      </c>
      <c r="B453" s="42">
        <v>1.52E-2</v>
      </c>
      <c r="C453" s="169">
        <v>1.2500000000000001E-2</v>
      </c>
      <c r="D453" s="41">
        <v>2.5000000000000001E-3</v>
      </c>
      <c r="E453" s="41">
        <v>2.5000000000000001E-3</v>
      </c>
      <c r="F453" s="41" t="s">
        <v>531</v>
      </c>
      <c r="G453" s="41" t="s">
        <v>531</v>
      </c>
      <c r="H453" s="41">
        <v>5.0000000000000001E-3</v>
      </c>
      <c r="I453" s="169">
        <v>3.7499999999999999E-3</v>
      </c>
      <c r="J453" s="41" t="s">
        <v>532</v>
      </c>
      <c r="K453" s="41" t="s">
        <v>533</v>
      </c>
      <c r="L453" s="41">
        <v>1E-3</v>
      </c>
    </row>
    <row r="454" spans="1:12" s="9" customFormat="1" ht="12.75" customHeight="1" x14ac:dyDescent="0.25">
      <c r="A454" s="31" t="s">
        <v>446</v>
      </c>
      <c r="B454" s="158" t="s">
        <v>26</v>
      </c>
      <c r="C454" s="169" t="s">
        <v>534</v>
      </c>
      <c r="D454" s="30" t="s">
        <v>535</v>
      </c>
      <c r="E454" s="30" t="s">
        <v>536</v>
      </c>
      <c r="F454" s="41" t="s">
        <v>531</v>
      </c>
      <c r="G454" s="41" t="s">
        <v>531</v>
      </c>
      <c r="H454" s="41" t="s">
        <v>537</v>
      </c>
      <c r="I454" s="30" t="s">
        <v>538</v>
      </c>
      <c r="J454" s="41" t="s">
        <v>532</v>
      </c>
      <c r="K454" s="41" t="s">
        <v>533</v>
      </c>
      <c r="L454" s="41" t="s">
        <v>538</v>
      </c>
    </row>
    <row r="455" spans="1:12" s="9" customFormat="1" ht="12.75" customHeight="1" x14ac:dyDescent="0.25">
      <c r="A455" s="31" t="s">
        <v>449</v>
      </c>
      <c r="B455" s="30" t="s">
        <v>450</v>
      </c>
      <c r="C455" s="30" t="s">
        <v>539</v>
      </c>
      <c r="D455" s="30" t="s">
        <v>61</v>
      </c>
      <c r="E455" s="30" t="s">
        <v>450</v>
      </c>
      <c r="F455" s="30" t="s">
        <v>26</v>
      </c>
      <c r="G455" s="30" t="s">
        <v>26</v>
      </c>
      <c r="H455" s="30" t="s">
        <v>450</v>
      </c>
      <c r="I455" s="30" t="s">
        <v>450</v>
      </c>
      <c r="J455" s="30" t="s">
        <v>26</v>
      </c>
      <c r="K455" s="30" t="s">
        <v>26</v>
      </c>
      <c r="L455" s="30" t="s">
        <v>450</v>
      </c>
    </row>
    <row r="456" spans="1:12" s="9" customFormat="1" ht="12.75" customHeight="1" x14ac:dyDescent="0.25">
      <c r="A456" s="31" t="s">
        <v>451</v>
      </c>
      <c r="B456" s="30" t="s">
        <v>419</v>
      </c>
      <c r="C456" s="30" t="s">
        <v>419</v>
      </c>
      <c r="D456" s="30" t="s">
        <v>419</v>
      </c>
      <c r="E456" s="30" t="s">
        <v>419</v>
      </c>
      <c r="F456" s="30" t="s">
        <v>26</v>
      </c>
      <c r="G456" s="30" t="s">
        <v>26</v>
      </c>
      <c r="H456" s="30" t="s">
        <v>419</v>
      </c>
      <c r="I456" s="30" t="s">
        <v>419</v>
      </c>
      <c r="J456" s="30" t="s">
        <v>26</v>
      </c>
      <c r="K456" s="30" t="s">
        <v>26</v>
      </c>
      <c r="L456" s="30" t="s">
        <v>419</v>
      </c>
    </row>
    <row r="457" spans="1:12" s="9" customFormat="1" ht="12.75" customHeight="1" x14ac:dyDescent="0.25">
      <c r="A457" s="31" t="s">
        <v>452</v>
      </c>
      <c r="B457" s="154">
        <v>42795000</v>
      </c>
      <c r="C457" s="154">
        <v>397772474</v>
      </c>
      <c r="D457" s="154">
        <v>721600000</v>
      </c>
      <c r="E457" s="154">
        <v>759514600</v>
      </c>
      <c r="F457" s="154" t="s">
        <v>26</v>
      </c>
      <c r="G457" s="154" t="s">
        <v>26</v>
      </c>
      <c r="H457" s="154">
        <v>889800000</v>
      </c>
      <c r="I457" s="154">
        <v>891500000</v>
      </c>
      <c r="J457" s="154" t="s">
        <v>26</v>
      </c>
      <c r="K457" s="154" t="s">
        <v>26</v>
      </c>
      <c r="L457" s="154">
        <v>856700000</v>
      </c>
    </row>
    <row r="458" spans="1:12" s="9" customFormat="1" ht="12.75" customHeight="1" x14ac:dyDescent="0.25">
      <c r="A458" s="31" t="s">
        <v>453</v>
      </c>
      <c r="B458" s="40">
        <v>45896</v>
      </c>
      <c r="C458" s="164">
        <v>45553</v>
      </c>
      <c r="D458" s="40">
        <v>44672</v>
      </c>
      <c r="E458" s="40">
        <v>44417</v>
      </c>
      <c r="F458" s="40" t="s">
        <v>26</v>
      </c>
      <c r="G458" s="40" t="s">
        <v>26</v>
      </c>
      <c r="H458" s="40">
        <v>45667</v>
      </c>
      <c r="I458" s="40">
        <v>45189</v>
      </c>
      <c r="J458" s="40" t="s">
        <v>26</v>
      </c>
      <c r="K458" s="40" t="s">
        <v>26</v>
      </c>
      <c r="L458" s="40">
        <v>45424</v>
      </c>
    </row>
    <row r="459" spans="1:12" s="9" customFormat="1" ht="12.75" customHeight="1" x14ac:dyDescent="0.25">
      <c r="A459" s="31" t="s">
        <v>53</v>
      </c>
      <c r="B459" s="42">
        <v>1.52E-2</v>
      </c>
      <c r="C459" s="169">
        <v>1.2500000000000001E-2</v>
      </c>
      <c r="D459" s="41">
        <v>2.5000000000000001E-3</v>
      </c>
      <c r="E459" s="41">
        <v>2.5000000000000001E-3</v>
      </c>
      <c r="F459" s="41" t="s">
        <v>26</v>
      </c>
      <c r="G459" s="41" t="s">
        <v>26</v>
      </c>
      <c r="H459" s="41">
        <v>5.0000000000000001E-3</v>
      </c>
      <c r="I459" s="169">
        <v>3.7499999999999999E-3</v>
      </c>
      <c r="J459" s="41" t="s">
        <v>26</v>
      </c>
      <c r="K459" s="41" t="s">
        <v>26</v>
      </c>
      <c r="L459" s="41">
        <v>1E-3</v>
      </c>
    </row>
    <row r="460" spans="1:12" s="9" customFormat="1" ht="12.75" customHeight="1" x14ac:dyDescent="0.25">
      <c r="A460" s="31" t="s">
        <v>54</v>
      </c>
      <c r="B460" s="41" t="s">
        <v>498</v>
      </c>
      <c r="C460" s="41" t="s">
        <v>540</v>
      </c>
      <c r="D460" s="41" t="s">
        <v>541</v>
      </c>
      <c r="E460" s="41" t="s">
        <v>542</v>
      </c>
      <c r="F460" s="41" t="s">
        <v>26</v>
      </c>
      <c r="G460" s="41" t="s">
        <v>26</v>
      </c>
      <c r="H460" s="41" t="s">
        <v>543</v>
      </c>
      <c r="I460" s="41" t="s">
        <v>544</v>
      </c>
      <c r="J460" s="41" t="s">
        <v>26</v>
      </c>
      <c r="K460" s="41" t="s">
        <v>26</v>
      </c>
      <c r="L460" s="41" t="s">
        <v>545</v>
      </c>
    </row>
    <row r="461" spans="1:12" s="9" customFormat="1" ht="12.75" customHeight="1" x14ac:dyDescent="0.25">
      <c r="A461" s="31" t="s">
        <v>56</v>
      </c>
      <c r="B461" s="162" t="s">
        <v>23</v>
      </c>
      <c r="C461" s="154" t="s">
        <v>23</v>
      </c>
      <c r="D461" s="154">
        <f>B50</f>
        <v>162227000</v>
      </c>
      <c r="E461" s="154" t="s">
        <v>23</v>
      </c>
      <c r="F461" s="162" t="s">
        <v>26</v>
      </c>
      <c r="G461" s="162" t="s">
        <v>26</v>
      </c>
      <c r="H461" s="162" t="s">
        <v>23</v>
      </c>
      <c r="I461" s="162" t="s">
        <v>23</v>
      </c>
      <c r="J461" s="162" t="s">
        <v>26</v>
      </c>
      <c r="K461" s="162" t="s">
        <v>26</v>
      </c>
      <c r="L461" s="162" t="s">
        <v>23</v>
      </c>
    </row>
    <row r="462" spans="1:12" s="9" customFormat="1" ht="12.75" customHeight="1" x14ac:dyDescent="0.25">
      <c r="A462" s="8"/>
      <c r="B462" s="62"/>
      <c r="C462" s="62"/>
      <c r="D462" s="62"/>
      <c r="E462" s="62"/>
      <c r="F462" s="62"/>
      <c r="G462" s="8"/>
      <c r="H462" s="8"/>
      <c r="I462" s="8"/>
      <c r="J462" s="8"/>
      <c r="K462" s="8"/>
      <c r="L462" s="8"/>
    </row>
    <row r="463" spans="1:12" s="9" customFormat="1" ht="12.75" customHeight="1" x14ac:dyDescent="0.3">
      <c r="A463" s="31" t="s">
        <v>401</v>
      </c>
      <c r="B463" s="152" t="s">
        <v>546</v>
      </c>
      <c r="C463" s="152" t="s">
        <v>547</v>
      </c>
      <c r="D463" s="152" t="s">
        <v>548</v>
      </c>
      <c r="E463" s="163" t="s">
        <v>549</v>
      </c>
    </row>
    <row r="464" spans="1:12" s="9" customFormat="1" ht="12.75" customHeight="1" x14ac:dyDescent="0.25">
      <c r="A464" s="31" t="s">
        <v>413</v>
      </c>
      <c r="B464" s="40">
        <v>43781</v>
      </c>
      <c r="C464" s="40">
        <v>43845</v>
      </c>
      <c r="D464" s="40">
        <v>43873</v>
      </c>
      <c r="E464" s="164">
        <v>43873</v>
      </c>
    </row>
    <row r="465" spans="1:5" s="9" customFormat="1" ht="12.75" customHeight="1" x14ac:dyDescent="0.25">
      <c r="A465" s="31" t="s">
        <v>414</v>
      </c>
      <c r="B465" s="30" t="s">
        <v>415</v>
      </c>
      <c r="C465" s="30" t="s">
        <v>415</v>
      </c>
      <c r="D465" s="30" t="s">
        <v>415</v>
      </c>
      <c r="E465" s="165" t="s">
        <v>415</v>
      </c>
    </row>
    <row r="466" spans="1:5" s="9" customFormat="1" ht="12.75" customHeight="1" x14ac:dyDescent="0.25">
      <c r="A466" s="31" t="s">
        <v>416</v>
      </c>
      <c r="B466" s="30" t="s">
        <v>415</v>
      </c>
      <c r="C466" s="30" t="s">
        <v>415</v>
      </c>
      <c r="D466" s="30" t="s">
        <v>415</v>
      </c>
      <c r="E466" s="165" t="s">
        <v>415</v>
      </c>
    </row>
    <row r="467" spans="1:5" s="9" customFormat="1" ht="12.75" customHeight="1" x14ac:dyDescent="0.25">
      <c r="A467" s="31" t="s">
        <v>417</v>
      </c>
      <c r="B467" s="30" t="s">
        <v>419</v>
      </c>
      <c r="C467" s="30" t="s">
        <v>418</v>
      </c>
      <c r="D467" s="30" t="s">
        <v>419</v>
      </c>
      <c r="E467" s="165" t="s">
        <v>550</v>
      </c>
    </row>
    <row r="468" spans="1:5" s="9" customFormat="1" ht="12.75" customHeight="1" x14ac:dyDescent="0.25">
      <c r="A468" s="31" t="s">
        <v>420</v>
      </c>
      <c r="B468" s="154">
        <v>1000000000</v>
      </c>
      <c r="C468" s="154">
        <v>1250000000</v>
      </c>
      <c r="D468" s="154">
        <v>1000000000</v>
      </c>
      <c r="E468" s="170">
        <v>1250000000</v>
      </c>
    </row>
    <row r="469" spans="1:5" s="9" customFormat="1" ht="12.75" customHeight="1" x14ac:dyDescent="0.25">
      <c r="A469" s="31" t="s">
        <v>421</v>
      </c>
      <c r="B469" s="154">
        <v>1000000000</v>
      </c>
      <c r="C469" s="154">
        <v>1250000000</v>
      </c>
      <c r="D469" s="154">
        <v>1000000000</v>
      </c>
      <c r="E469" s="170">
        <v>1250000000</v>
      </c>
    </row>
    <row r="470" spans="1:5" s="9" customFormat="1" ht="12.75" customHeight="1" x14ac:dyDescent="0.25">
      <c r="A470" s="31" t="s">
        <v>422</v>
      </c>
      <c r="B470" s="156" t="s">
        <v>26</v>
      </c>
      <c r="C470" s="156">
        <v>1.1786892975011787</v>
      </c>
      <c r="D470" s="156">
        <v>1</v>
      </c>
      <c r="E470" s="166">
        <v>1.3029999999999999</v>
      </c>
    </row>
    <row r="471" spans="1:5" s="9" customFormat="1" ht="12.75" customHeight="1" x14ac:dyDescent="0.25">
      <c r="A471" s="31" t="s">
        <v>423</v>
      </c>
      <c r="B471" s="153" t="s">
        <v>425</v>
      </c>
      <c r="C471" s="30" t="s">
        <v>425</v>
      </c>
      <c r="D471" s="30" t="s">
        <v>425</v>
      </c>
      <c r="E471" s="165" t="s">
        <v>425</v>
      </c>
    </row>
    <row r="472" spans="1:5" s="9" customFormat="1" ht="12.75" customHeight="1" x14ac:dyDescent="0.25">
      <c r="A472" s="31" t="s">
        <v>426</v>
      </c>
      <c r="B472" s="40">
        <v>45608</v>
      </c>
      <c r="C472" s="40">
        <v>46399</v>
      </c>
      <c r="D472" s="40">
        <v>46430</v>
      </c>
      <c r="E472" s="164">
        <v>44969</v>
      </c>
    </row>
    <row r="473" spans="1:5" s="9" customFormat="1" ht="12.75" customHeight="1" x14ac:dyDescent="0.25">
      <c r="A473" s="31" t="s">
        <v>427</v>
      </c>
      <c r="B473" s="40">
        <v>45973</v>
      </c>
      <c r="C473" s="40">
        <v>46764</v>
      </c>
      <c r="D473" s="40">
        <v>46795</v>
      </c>
      <c r="E473" s="164">
        <v>45334</v>
      </c>
    </row>
    <row r="474" spans="1:5" s="9" customFormat="1" ht="12.75" customHeight="1" x14ac:dyDescent="0.25">
      <c r="A474" s="31" t="s">
        <v>428</v>
      </c>
      <c r="B474" s="30" t="s">
        <v>551</v>
      </c>
      <c r="C474" s="30" t="s">
        <v>552</v>
      </c>
      <c r="D474" s="30" t="s">
        <v>553</v>
      </c>
      <c r="E474" s="171" t="s">
        <v>554</v>
      </c>
    </row>
    <row r="475" spans="1:5" s="9" customFormat="1" ht="12.75" customHeight="1" x14ac:dyDescent="0.25">
      <c r="A475" s="31" t="s">
        <v>431</v>
      </c>
      <c r="B475" s="153" t="s">
        <v>323</v>
      </c>
      <c r="C475" s="153" t="s">
        <v>323</v>
      </c>
      <c r="D475" s="153" t="s">
        <v>323</v>
      </c>
      <c r="E475" s="153" t="s">
        <v>323</v>
      </c>
    </row>
    <row r="476" spans="1:5" s="9" customFormat="1" ht="12.75" customHeight="1" x14ac:dyDescent="0.25">
      <c r="A476" s="31" t="s">
        <v>432</v>
      </c>
      <c r="B476" s="30" t="s">
        <v>478</v>
      </c>
      <c r="C476" s="30" t="s">
        <v>433</v>
      </c>
      <c r="D476" s="30" t="s">
        <v>478</v>
      </c>
      <c r="E476" s="165" t="s">
        <v>555</v>
      </c>
    </row>
    <row r="477" spans="1:5" s="9" customFormat="1" ht="12.75" customHeight="1" x14ac:dyDescent="0.25">
      <c r="A477" s="31" t="s">
        <v>434</v>
      </c>
      <c r="B477" s="168" t="s">
        <v>529</v>
      </c>
      <c r="C477" s="168" t="s">
        <v>556</v>
      </c>
      <c r="D477" s="168" t="s">
        <v>529</v>
      </c>
      <c r="E477" s="167" t="s">
        <v>557</v>
      </c>
    </row>
    <row r="478" spans="1:5" s="9" customFormat="1" ht="12.75" customHeight="1" x14ac:dyDescent="0.25">
      <c r="A478" s="31" t="s">
        <v>445</v>
      </c>
      <c r="B478" s="41" t="s">
        <v>558</v>
      </c>
      <c r="C478" s="169">
        <v>5.0000000000000001E-4</v>
      </c>
      <c r="D478" s="41" t="s">
        <v>559</v>
      </c>
      <c r="E478" s="169">
        <v>1.6250000000000001E-2</v>
      </c>
    </row>
    <row r="479" spans="1:5" s="9" customFormat="1" ht="12.75" customHeight="1" x14ac:dyDescent="0.25">
      <c r="A479" s="31" t="s">
        <v>446</v>
      </c>
      <c r="B479" s="41" t="s">
        <v>558</v>
      </c>
      <c r="C479" s="30" t="s">
        <v>560</v>
      </c>
      <c r="D479" s="41" t="s">
        <v>559</v>
      </c>
      <c r="E479" s="169" t="s">
        <v>561</v>
      </c>
    </row>
    <row r="480" spans="1:5" s="9" customFormat="1" ht="12.75" customHeight="1" x14ac:dyDescent="0.25">
      <c r="A480" s="31" t="s">
        <v>449</v>
      </c>
      <c r="B480" s="30" t="s">
        <v>26</v>
      </c>
      <c r="C480" s="30" t="s">
        <v>450</v>
      </c>
      <c r="D480" s="30" t="s">
        <v>26</v>
      </c>
      <c r="E480" s="30" t="s">
        <v>450</v>
      </c>
    </row>
    <row r="481" spans="1:12" s="9" customFormat="1" ht="12.75" customHeight="1" x14ac:dyDescent="0.25">
      <c r="A481" s="31" t="s">
        <v>451</v>
      </c>
      <c r="B481" s="30" t="s">
        <v>26</v>
      </c>
      <c r="C481" s="30" t="s">
        <v>419</v>
      </c>
      <c r="D481" s="30" t="s">
        <v>26</v>
      </c>
      <c r="E481" s="30" t="s">
        <v>419</v>
      </c>
    </row>
    <row r="482" spans="1:12" s="9" customFormat="1" ht="12.75" customHeight="1" x14ac:dyDescent="0.25">
      <c r="A482" s="31" t="s">
        <v>452</v>
      </c>
      <c r="B482" s="154" t="s">
        <v>26</v>
      </c>
      <c r="C482" s="154">
        <v>1060500000</v>
      </c>
      <c r="D482" s="154" t="s">
        <v>26</v>
      </c>
      <c r="E482" s="159">
        <v>959471907</v>
      </c>
    </row>
    <row r="483" spans="1:12" s="9" customFormat="1" ht="12.75" customHeight="1" x14ac:dyDescent="0.25">
      <c r="A483" s="31" t="s">
        <v>453</v>
      </c>
      <c r="B483" s="40" t="s">
        <v>26</v>
      </c>
      <c r="C483" s="40">
        <v>46519</v>
      </c>
      <c r="D483" s="40" t="s">
        <v>26</v>
      </c>
      <c r="E483" s="40">
        <v>44969</v>
      </c>
    </row>
    <row r="484" spans="1:12" s="9" customFormat="1" ht="12.75" customHeight="1" x14ac:dyDescent="0.25">
      <c r="A484" s="31" t="s">
        <v>53</v>
      </c>
      <c r="B484" s="41" t="s">
        <v>26</v>
      </c>
      <c r="C484" s="169">
        <v>5.0000000000000001E-4</v>
      </c>
      <c r="D484" s="41" t="s">
        <v>26</v>
      </c>
      <c r="E484" s="41">
        <v>1.6250000000000001E-2</v>
      </c>
    </row>
    <row r="485" spans="1:12" s="9" customFormat="1" ht="12.75" customHeight="1" x14ac:dyDescent="0.25">
      <c r="A485" s="31" t="s">
        <v>54</v>
      </c>
      <c r="B485" s="41" t="s">
        <v>26</v>
      </c>
      <c r="C485" s="41" t="s">
        <v>562</v>
      </c>
      <c r="D485" s="41" t="s">
        <v>26</v>
      </c>
      <c r="E485" s="41" t="s">
        <v>563</v>
      </c>
    </row>
    <row r="486" spans="1:12" s="9" customFormat="1" ht="12.75" customHeight="1" x14ac:dyDescent="0.25">
      <c r="A486" s="31" t="s">
        <v>56</v>
      </c>
      <c r="B486" s="162" t="s">
        <v>26</v>
      </c>
      <c r="C486" s="162" t="s">
        <v>23</v>
      </c>
      <c r="D486" s="162" t="s">
        <v>26</v>
      </c>
      <c r="E486" s="161" t="s">
        <v>23</v>
      </c>
    </row>
    <row r="487" spans="1:12" s="9" customFormat="1" ht="12.75" customHeight="1" x14ac:dyDescent="0.25">
      <c r="A487" s="8"/>
      <c r="B487" s="62"/>
      <c r="C487" s="62"/>
      <c r="D487" s="62"/>
      <c r="E487" s="62"/>
      <c r="F487" s="62"/>
      <c r="G487" s="8"/>
      <c r="H487" s="8"/>
      <c r="I487" s="8"/>
    </row>
    <row r="488" spans="1:12" s="9" customFormat="1" ht="12.75" customHeight="1" x14ac:dyDescent="0.25">
      <c r="B488" s="172"/>
      <c r="C488" s="173"/>
      <c r="D488" s="173"/>
      <c r="E488" s="173"/>
      <c r="F488" s="173"/>
      <c r="G488" s="173"/>
      <c r="H488" s="174"/>
      <c r="I488" s="173"/>
      <c r="J488" s="173"/>
      <c r="K488" s="173"/>
      <c r="L488" s="173"/>
    </row>
    <row r="489" spans="1:12" s="9" customFormat="1" ht="12.75" customHeight="1" x14ac:dyDescent="0.25">
      <c r="B489" s="172"/>
      <c r="C489" s="173"/>
      <c r="D489" s="173"/>
      <c r="E489" s="173"/>
      <c r="F489" s="173"/>
      <c r="G489" s="173"/>
      <c r="H489" s="175"/>
      <c r="I489" s="173"/>
      <c r="J489" s="173"/>
      <c r="K489" s="173"/>
      <c r="L489" s="173"/>
    </row>
    <row r="490" spans="1:12" s="9" customFormat="1" ht="12.75" customHeight="1" x14ac:dyDescent="0.25"/>
    <row r="491" spans="1:12" ht="25.5" customHeight="1" x14ac:dyDescent="0.25">
      <c r="A491" s="228" t="s">
        <v>0</v>
      </c>
      <c r="B491" s="228"/>
      <c r="C491" s="228"/>
      <c r="D491" s="228"/>
      <c r="E491" s="228"/>
      <c r="F491" s="228"/>
      <c r="G491" s="228"/>
      <c r="H491" s="228"/>
      <c r="I491" s="228"/>
      <c r="J491" s="228"/>
      <c r="K491" s="228"/>
      <c r="L491" s="1"/>
    </row>
    <row r="492" spans="1:12" ht="25.5" customHeight="1" x14ac:dyDescent="0.25">
      <c r="A492" s="228"/>
      <c r="B492" s="228"/>
      <c r="C492" s="228"/>
      <c r="D492" s="228"/>
      <c r="E492" s="228"/>
      <c r="F492" s="228"/>
      <c r="G492" s="228"/>
      <c r="H492" s="228"/>
      <c r="I492" s="228"/>
      <c r="J492" s="228"/>
      <c r="K492" s="228"/>
      <c r="L492" s="1"/>
    </row>
    <row r="493" spans="1:12" ht="25.5" customHeight="1" x14ac:dyDescent="0.25">
      <c r="A493" s="229"/>
      <c r="B493" s="229"/>
      <c r="C493" s="229"/>
      <c r="D493" s="229"/>
      <c r="E493" s="229"/>
      <c r="F493" s="229"/>
      <c r="G493" s="229"/>
      <c r="H493" s="229"/>
      <c r="I493" s="229"/>
      <c r="J493" s="229"/>
      <c r="K493" s="229"/>
      <c r="L493" s="2"/>
    </row>
    <row r="494" spans="1:12" s="9" customFormat="1" ht="12.75" customHeight="1" x14ac:dyDescent="0.25">
      <c r="A494" s="8"/>
      <c r="B494" s="8"/>
      <c r="C494" s="8"/>
      <c r="D494" s="8"/>
      <c r="E494" s="8"/>
      <c r="F494" s="8"/>
      <c r="G494" s="8"/>
      <c r="H494" s="8"/>
      <c r="I494" s="8"/>
      <c r="J494" s="8"/>
      <c r="K494" s="8"/>
      <c r="L494" s="8"/>
    </row>
    <row r="495" spans="1:12" s="9" customFormat="1" ht="13" x14ac:dyDescent="0.3">
      <c r="A495" s="7" t="s">
        <v>564</v>
      </c>
      <c r="B495" s="8"/>
      <c r="C495" s="8"/>
      <c r="D495" s="8"/>
      <c r="E495" s="8"/>
      <c r="F495" s="8"/>
      <c r="G495" s="8"/>
      <c r="H495" s="8"/>
      <c r="I495" s="8"/>
      <c r="J495" s="8"/>
      <c r="K495" s="8"/>
      <c r="L495" s="8"/>
    </row>
    <row r="496" spans="1:12" s="9" customFormat="1" ht="13" x14ac:dyDescent="0.3">
      <c r="A496" s="7"/>
      <c r="B496" s="8"/>
      <c r="C496" s="8"/>
      <c r="D496" s="8"/>
      <c r="E496" s="8"/>
      <c r="F496" s="8"/>
      <c r="G496" s="8"/>
      <c r="H496" s="8"/>
      <c r="I496" s="8"/>
      <c r="J496" s="8"/>
      <c r="K496" s="8"/>
      <c r="L496" s="8"/>
    </row>
    <row r="497" spans="1:12" s="9" customFormat="1" ht="25" x14ac:dyDescent="0.25">
      <c r="A497" s="176" t="s">
        <v>565</v>
      </c>
      <c r="B497" s="270" t="s">
        <v>566</v>
      </c>
      <c r="C497" s="271"/>
      <c r="D497" s="272"/>
      <c r="E497" s="177" t="s">
        <v>567</v>
      </c>
      <c r="F497" s="177" t="s">
        <v>568</v>
      </c>
      <c r="G497" s="273" t="s">
        <v>569</v>
      </c>
      <c r="H497" s="274"/>
      <c r="I497" s="274"/>
      <c r="J497" s="275"/>
      <c r="K497" s="8"/>
      <c r="L497" s="8"/>
    </row>
    <row r="498" spans="1:12" s="9" customFormat="1" ht="52.5" customHeight="1" x14ac:dyDescent="0.25">
      <c r="A498" s="178" t="s">
        <v>570</v>
      </c>
      <c r="B498" s="258" t="s">
        <v>571</v>
      </c>
      <c r="C498" s="259"/>
      <c r="D498" s="260"/>
      <c r="E498" s="179" t="s">
        <v>572</v>
      </c>
      <c r="F498" s="180" t="s">
        <v>573</v>
      </c>
      <c r="G498" s="267" t="s">
        <v>574</v>
      </c>
      <c r="H498" s="268"/>
      <c r="I498" s="268"/>
      <c r="J498" s="269"/>
      <c r="K498" s="8"/>
      <c r="L498" s="8"/>
    </row>
    <row r="499" spans="1:12" s="9" customFormat="1" ht="141" customHeight="1" x14ac:dyDescent="0.25">
      <c r="A499" s="178" t="s">
        <v>575</v>
      </c>
      <c r="B499" s="258" t="s">
        <v>576</v>
      </c>
      <c r="C499" s="259"/>
      <c r="D499" s="260"/>
      <c r="E499" s="179" t="s">
        <v>577</v>
      </c>
      <c r="F499" s="180" t="s">
        <v>578</v>
      </c>
      <c r="G499" s="261" t="s">
        <v>579</v>
      </c>
      <c r="H499" s="262"/>
      <c r="I499" s="262"/>
      <c r="J499" s="263"/>
      <c r="K499" s="8"/>
      <c r="L499" s="8"/>
    </row>
    <row r="500" spans="1:12" s="9" customFormat="1" ht="52.5" customHeight="1" x14ac:dyDescent="0.25">
      <c r="A500" s="179" t="s">
        <v>580</v>
      </c>
      <c r="B500" s="258" t="s">
        <v>581</v>
      </c>
      <c r="C500" s="259"/>
      <c r="D500" s="260"/>
      <c r="E500" s="179" t="s">
        <v>582</v>
      </c>
      <c r="F500" s="180" t="s">
        <v>578</v>
      </c>
      <c r="G500" s="261" t="s">
        <v>583</v>
      </c>
      <c r="H500" s="262"/>
      <c r="I500" s="262"/>
      <c r="J500" s="263"/>
      <c r="K500" s="8"/>
      <c r="L500" s="8"/>
    </row>
    <row r="501" spans="1:12" s="9" customFormat="1" ht="114" customHeight="1" x14ac:dyDescent="0.25">
      <c r="A501" s="179" t="s">
        <v>584</v>
      </c>
      <c r="B501" s="261" t="s">
        <v>585</v>
      </c>
      <c r="C501" s="262"/>
      <c r="D501" s="263"/>
      <c r="E501" s="179" t="s">
        <v>586</v>
      </c>
      <c r="F501" s="180" t="s">
        <v>587</v>
      </c>
      <c r="G501" s="264" t="s">
        <v>588</v>
      </c>
      <c r="H501" s="265"/>
      <c r="I501" s="265"/>
      <c r="J501" s="266"/>
      <c r="K501" s="8"/>
      <c r="L501" s="8"/>
    </row>
    <row r="502" spans="1:12" s="9" customFormat="1" ht="51" customHeight="1" x14ac:dyDescent="0.25">
      <c r="A502" s="178" t="s">
        <v>589</v>
      </c>
      <c r="B502" s="261" t="s">
        <v>590</v>
      </c>
      <c r="C502" s="262"/>
      <c r="D502" s="263"/>
      <c r="E502" s="179" t="s">
        <v>586</v>
      </c>
      <c r="F502" s="180" t="s">
        <v>587</v>
      </c>
      <c r="G502" s="267" t="s">
        <v>591</v>
      </c>
      <c r="H502" s="268"/>
      <c r="I502" s="268"/>
      <c r="J502" s="269"/>
      <c r="K502" s="8"/>
      <c r="L502" s="8"/>
    </row>
    <row r="503" spans="1:12" s="9" customFormat="1" ht="53.25" customHeight="1" x14ac:dyDescent="0.25">
      <c r="A503" s="178" t="s">
        <v>592</v>
      </c>
      <c r="B503" s="258" t="s">
        <v>593</v>
      </c>
      <c r="C503" s="259"/>
      <c r="D503" s="260"/>
      <c r="E503" s="179" t="s">
        <v>594</v>
      </c>
      <c r="F503" s="180" t="s">
        <v>578</v>
      </c>
      <c r="G503" s="264" t="s">
        <v>595</v>
      </c>
      <c r="H503" s="265"/>
      <c r="I503" s="265"/>
      <c r="J503" s="266"/>
      <c r="K503" s="8"/>
      <c r="L503" s="8"/>
    </row>
    <row r="504" spans="1:12" s="9" customFormat="1" ht="64.5" customHeight="1" x14ac:dyDescent="0.25">
      <c r="A504" s="179" t="s">
        <v>596</v>
      </c>
      <c r="B504" s="181" t="s">
        <v>571</v>
      </c>
      <c r="C504" s="182"/>
      <c r="D504" s="183"/>
      <c r="E504" s="179" t="s">
        <v>597</v>
      </c>
      <c r="F504" s="180" t="s">
        <v>578</v>
      </c>
      <c r="G504" s="261" t="s">
        <v>598</v>
      </c>
      <c r="H504" s="262"/>
      <c r="I504" s="262"/>
      <c r="J504" s="263"/>
      <c r="K504" s="8"/>
      <c r="L504" s="8"/>
    </row>
    <row r="505" spans="1:12" s="9" customFormat="1" ht="78.75" customHeight="1" x14ac:dyDescent="0.25">
      <c r="A505" s="179" t="s">
        <v>599</v>
      </c>
      <c r="B505" s="258" t="s">
        <v>571</v>
      </c>
      <c r="C505" s="259"/>
      <c r="D505" s="260"/>
      <c r="E505" s="184" t="s">
        <v>600</v>
      </c>
      <c r="F505" s="180" t="s">
        <v>578</v>
      </c>
      <c r="G505" s="261" t="s">
        <v>601</v>
      </c>
      <c r="H505" s="262"/>
      <c r="I505" s="262"/>
      <c r="J505" s="263"/>
      <c r="K505" s="8"/>
      <c r="L505" s="8"/>
    </row>
    <row r="506" spans="1:12" ht="25.5" customHeight="1" x14ac:dyDescent="0.25">
      <c r="A506" s="228" t="s">
        <v>0</v>
      </c>
      <c r="B506" s="228"/>
      <c r="C506" s="228"/>
      <c r="D506" s="228"/>
      <c r="E506" s="228"/>
      <c r="F506" s="228"/>
      <c r="G506" s="228"/>
      <c r="H506" s="228"/>
      <c r="I506" s="228"/>
      <c r="J506" s="228"/>
      <c r="K506" s="228"/>
      <c r="L506" s="1"/>
    </row>
    <row r="507" spans="1:12" ht="25.5" customHeight="1" x14ac:dyDescent="0.25">
      <c r="A507" s="228"/>
      <c r="B507" s="228"/>
      <c r="C507" s="228"/>
      <c r="D507" s="228"/>
      <c r="E507" s="228"/>
      <c r="F507" s="228"/>
      <c r="G507" s="228"/>
      <c r="H507" s="228"/>
      <c r="I507" s="228"/>
      <c r="J507" s="228"/>
      <c r="K507" s="228"/>
      <c r="L507" s="1"/>
    </row>
    <row r="508" spans="1:12" ht="25.5" customHeight="1" x14ac:dyDescent="0.25">
      <c r="A508" s="229"/>
      <c r="B508" s="229"/>
      <c r="C508" s="229"/>
      <c r="D508" s="229"/>
      <c r="E508" s="229"/>
      <c r="F508" s="229"/>
      <c r="G508" s="229"/>
      <c r="H508" s="229"/>
      <c r="I508" s="229"/>
      <c r="J508" s="229"/>
      <c r="K508" s="229"/>
      <c r="L508" s="2"/>
    </row>
    <row r="509" spans="1:12" s="9" customFormat="1" ht="12.75" customHeight="1" x14ac:dyDescent="0.3">
      <c r="A509" s="7"/>
      <c r="B509" s="8"/>
      <c r="C509" s="8"/>
      <c r="D509" s="8"/>
      <c r="E509" s="8"/>
      <c r="F509" s="8"/>
      <c r="G509" s="8"/>
      <c r="H509" s="8"/>
      <c r="I509" s="8"/>
      <c r="J509" s="8"/>
      <c r="K509" s="8"/>
      <c r="L509" s="8"/>
    </row>
    <row r="510" spans="1:12" s="9" customFormat="1" ht="12.75" customHeight="1" x14ac:dyDescent="0.25">
      <c r="A510" s="8"/>
      <c r="B510" s="8"/>
      <c r="C510" s="8"/>
      <c r="D510" s="8"/>
      <c r="E510" s="8"/>
      <c r="F510" s="8"/>
      <c r="G510" s="8"/>
      <c r="H510" s="8"/>
      <c r="I510" s="8"/>
      <c r="J510" s="8"/>
      <c r="K510" s="8"/>
      <c r="L510" s="8"/>
    </row>
    <row r="511" spans="1:12" s="9" customFormat="1" ht="13" x14ac:dyDescent="0.3">
      <c r="A511" s="7" t="s">
        <v>564</v>
      </c>
      <c r="B511" s="8"/>
      <c r="C511" s="8"/>
      <c r="D511" s="8"/>
      <c r="E511" s="8"/>
      <c r="F511" s="8"/>
      <c r="G511" s="8"/>
      <c r="H511" s="8"/>
      <c r="I511" s="8"/>
      <c r="J511" s="8"/>
      <c r="K511" s="8"/>
      <c r="L511" s="8"/>
    </row>
    <row r="512" spans="1:12" s="9" customFormat="1" ht="13" x14ac:dyDescent="0.3">
      <c r="A512" s="7"/>
      <c r="B512" s="8"/>
      <c r="C512" s="8"/>
      <c r="D512" s="8"/>
      <c r="E512" s="8"/>
      <c r="F512" s="8"/>
      <c r="G512" s="8"/>
      <c r="H512" s="8"/>
      <c r="I512" s="8"/>
      <c r="J512" s="8"/>
      <c r="K512" s="8"/>
      <c r="L512" s="8"/>
    </row>
    <row r="513" spans="1:12" s="9" customFormat="1" ht="25" x14ac:dyDescent="0.25">
      <c r="A513" s="176" t="s">
        <v>565</v>
      </c>
      <c r="B513" s="270" t="s">
        <v>566</v>
      </c>
      <c r="C513" s="271"/>
      <c r="D513" s="272"/>
      <c r="E513" s="177" t="s">
        <v>567</v>
      </c>
      <c r="F513" s="177" t="s">
        <v>568</v>
      </c>
      <c r="G513" s="273" t="s">
        <v>569</v>
      </c>
      <c r="H513" s="274"/>
      <c r="I513" s="274"/>
      <c r="J513" s="275"/>
      <c r="K513" s="8"/>
      <c r="L513" s="8"/>
    </row>
    <row r="514" spans="1:12" s="9" customFormat="1" ht="140.25" customHeight="1" x14ac:dyDescent="0.25">
      <c r="A514" s="178" t="s">
        <v>602</v>
      </c>
      <c r="B514" s="258" t="s">
        <v>603</v>
      </c>
      <c r="C514" s="259"/>
      <c r="D514" s="260"/>
      <c r="E514" s="185" t="s">
        <v>604</v>
      </c>
      <c r="F514" s="186" t="s">
        <v>578</v>
      </c>
      <c r="G514" s="276" t="s">
        <v>605</v>
      </c>
      <c r="H514" s="277"/>
      <c r="I514" s="277"/>
      <c r="J514" s="278"/>
      <c r="K514" s="8"/>
      <c r="L514" s="8"/>
    </row>
    <row r="515" spans="1:12" s="9" customFormat="1" ht="146.25" customHeight="1" x14ac:dyDescent="0.25">
      <c r="A515" s="185" t="s">
        <v>606</v>
      </c>
      <c r="B515" s="279" t="s">
        <v>607</v>
      </c>
      <c r="C515" s="280"/>
      <c r="D515" s="281"/>
      <c r="E515" s="187" t="s">
        <v>608</v>
      </c>
      <c r="F515" s="186" t="s">
        <v>578</v>
      </c>
      <c r="G515" s="276" t="s">
        <v>609</v>
      </c>
      <c r="H515" s="277"/>
      <c r="I515" s="277"/>
      <c r="J515" s="278"/>
      <c r="K515" s="8"/>
      <c r="L515" s="8"/>
    </row>
    <row r="516" spans="1:12" s="9" customFormat="1" ht="146.25" customHeight="1" x14ac:dyDescent="0.25">
      <c r="A516" s="185" t="s">
        <v>610</v>
      </c>
      <c r="B516" s="279" t="s">
        <v>607</v>
      </c>
      <c r="C516" s="280"/>
      <c r="D516" s="281"/>
      <c r="E516" s="187" t="s">
        <v>611</v>
      </c>
      <c r="F516" s="186" t="s">
        <v>578</v>
      </c>
      <c r="G516" s="276" t="s">
        <v>612</v>
      </c>
      <c r="H516" s="277"/>
      <c r="I516" s="277"/>
      <c r="J516" s="278"/>
      <c r="K516" s="8"/>
      <c r="L516" s="8"/>
    </row>
    <row r="517" spans="1:12" s="9" customFormat="1" ht="162.75" customHeight="1" x14ac:dyDescent="0.25">
      <c r="A517" s="188" t="s">
        <v>613</v>
      </c>
      <c r="B517" s="282" t="s">
        <v>614</v>
      </c>
      <c r="C517" s="283"/>
      <c r="D517" s="284"/>
      <c r="E517" s="187" t="s">
        <v>615</v>
      </c>
      <c r="F517" s="186" t="s">
        <v>616</v>
      </c>
      <c r="G517" s="276" t="s">
        <v>617</v>
      </c>
      <c r="H517" s="277"/>
      <c r="I517" s="277"/>
      <c r="J517" s="278"/>
      <c r="K517" s="8"/>
      <c r="L517" s="8"/>
    </row>
    <row r="518" spans="1:12" s="9" customFormat="1" ht="163.5" customHeight="1" x14ac:dyDescent="0.25">
      <c r="A518" s="185" t="s">
        <v>618</v>
      </c>
      <c r="B518" s="282" t="s">
        <v>619</v>
      </c>
      <c r="C518" s="283"/>
      <c r="D518" s="284"/>
      <c r="E518" s="187" t="s">
        <v>620</v>
      </c>
      <c r="F518" s="186" t="s">
        <v>578</v>
      </c>
      <c r="G518" s="276" t="s">
        <v>621</v>
      </c>
      <c r="H518" s="277"/>
      <c r="I518" s="277"/>
      <c r="J518" s="278"/>
      <c r="K518" s="8"/>
      <c r="L518" s="8"/>
    </row>
    <row r="519" spans="1:12" s="9" customFormat="1" ht="120" customHeight="1" x14ac:dyDescent="0.25">
      <c r="A519" s="185" t="s">
        <v>622</v>
      </c>
      <c r="B519" s="282" t="s">
        <v>623</v>
      </c>
      <c r="C519" s="283"/>
      <c r="D519" s="284"/>
      <c r="E519" s="187" t="s">
        <v>624</v>
      </c>
      <c r="F519" s="186" t="s">
        <v>616</v>
      </c>
      <c r="G519" s="276" t="s">
        <v>625</v>
      </c>
      <c r="H519" s="277"/>
      <c r="I519" s="277"/>
      <c r="J519" s="278"/>
      <c r="K519" s="8"/>
      <c r="L519" s="8"/>
    </row>
    <row r="520" spans="1:12" s="9" customFormat="1" ht="25.5" customHeight="1" x14ac:dyDescent="0.25">
      <c r="A520" s="178" t="s">
        <v>626</v>
      </c>
      <c r="B520" s="258" t="s">
        <v>627</v>
      </c>
      <c r="C520" s="259"/>
      <c r="D520" s="260"/>
      <c r="E520" s="179" t="s">
        <v>628</v>
      </c>
      <c r="F520" s="180" t="s">
        <v>578</v>
      </c>
      <c r="G520" s="267" t="s">
        <v>629</v>
      </c>
      <c r="H520" s="268"/>
      <c r="I520" s="268"/>
      <c r="J520" s="269"/>
      <c r="K520" s="8"/>
      <c r="L520" s="8"/>
    </row>
    <row r="521" spans="1:12" s="9" customFormat="1" ht="25.5" customHeight="1" x14ac:dyDescent="0.25">
      <c r="A521" s="178" t="s">
        <v>630</v>
      </c>
      <c r="B521" s="258" t="s">
        <v>631</v>
      </c>
      <c r="C521" s="259"/>
      <c r="D521" s="260"/>
      <c r="E521" s="179" t="s">
        <v>632</v>
      </c>
      <c r="F521" s="180" t="s">
        <v>578</v>
      </c>
      <c r="G521" s="267" t="s">
        <v>633</v>
      </c>
      <c r="H521" s="268"/>
      <c r="I521" s="268"/>
      <c r="J521" s="269"/>
      <c r="K521" s="8"/>
      <c r="L521" s="8"/>
    </row>
    <row r="522" spans="1:12" s="9" customFormat="1" ht="25.5" customHeight="1" x14ac:dyDescent="0.25">
      <c r="A522" s="178" t="s">
        <v>634</v>
      </c>
      <c r="B522" s="258" t="s">
        <v>593</v>
      </c>
      <c r="C522" s="259"/>
      <c r="D522" s="260"/>
      <c r="E522" s="179" t="s">
        <v>632</v>
      </c>
      <c r="F522" s="180" t="s">
        <v>578</v>
      </c>
      <c r="G522" s="267" t="s">
        <v>635</v>
      </c>
      <c r="H522" s="268"/>
      <c r="I522" s="268"/>
      <c r="J522" s="269"/>
      <c r="K522" s="8"/>
      <c r="L522" s="8"/>
    </row>
    <row r="523" spans="1:12" s="9" customFormat="1" ht="25.5" customHeight="1" x14ac:dyDescent="0.25">
      <c r="A523" s="8" t="s">
        <v>636</v>
      </c>
      <c r="B523" s="8"/>
      <c r="C523" s="8"/>
      <c r="D523" s="8"/>
      <c r="E523" s="8"/>
      <c r="F523" s="8"/>
      <c r="G523" s="8"/>
      <c r="H523" s="8"/>
      <c r="I523" s="8"/>
      <c r="J523" s="8"/>
      <c r="K523" s="8"/>
      <c r="L523" s="8"/>
    </row>
    <row r="524" spans="1:12" s="9" customFormat="1" ht="25.5" customHeight="1" x14ac:dyDescent="0.25">
      <c r="A524" s="189"/>
      <c r="B524" s="190"/>
      <c r="C524" s="190"/>
      <c r="D524" s="190"/>
      <c r="E524" s="191"/>
      <c r="F524" s="192"/>
      <c r="G524" s="191"/>
      <c r="H524" s="191"/>
      <c r="I524" s="191"/>
      <c r="J524" s="191"/>
      <c r="K524" s="46"/>
      <c r="L524" s="46"/>
    </row>
    <row r="525" spans="1:12" s="9" customFormat="1" ht="14.5" x14ac:dyDescent="0.25">
      <c r="A525" s="48" t="s">
        <v>637</v>
      </c>
      <c r="B525" s="8"/>
      <c r="C525" s="8"/>
      <c r="D525" s="8"/>
      <c r="E525" s="8"/>
      <c r="F525" s="8"/>
      <c r="G525" s="8"/>
      <c r="H525" s="8"/>
      <c r="I525" s="8"/>
      <c r="J525" s="8"/>
      <c r="K525" s="8"/>
      <c r="L525" s="8"/>
    </row>
    <row r="526" spans="1:12" ht="25.5" customHeight="1" x14ac:dyDescent="0.25">
      <c r="A526" s="228" t="s">
        <v>0</v>
      </c>
      <c r="B526" s="228"/>
      <c r="C526" s="228"/>
      <c r="D526" s="228"/>
      <c r="E526" s="228"/>
      <c r="F526" s="228"/>
      <c r="G526" s="228"/>
      <c r="H526" s="228"/>
      <c r="I526" s="228"/>
      <c r="J526" s="228"/>
      <c r="K526" s="228"/>
      <c r="L526" s="1"/>
    </row>
    <row r="527" spans="1:12" ht="25.5" customHeight="1" x14ac:dyDescent="0.25">
      <c r="A527" s="228"/>
      <c r="B527" s="228"/>
      <c r="C527" s="228"/>
      <c r="D527" s="228"/>
      <c r="E527" s="228"/>
      <c r="F527" s="228"/>
      <c r="G527" s="228"/>
      <c r="H527" s="228"/>
      <c r="I527" s="228"/>
      <c r="J527" s="228"/>
      <c r="K527" s="228"/>
      <c r="L527" s="1"/>
    </row>
    <row r="528" spans="1:12" ht="25.5" customHeight="1" x14ac:dyDescent="0.25">
      <c r="A528" s="229"/>
      <c r="B528" s="229"/>
      <c r="C528" s="229"/>
      <c r="D528" s="229"/>
      <c r="E528" s="229"/>
      <c r="F528" s="229"/>
      <c r="G528" s="229"/>
      <c r="H528" s="229"/>
      <c r="I528" s="229"/>
      <c r="J528" s="229"/>
      <c r="K528" s="229"/>
      <c r="L528" s="2"/>
    </row>
    <row r="529" spans="1:12" s="9" customFormat="1" x14ac:dyDescent="0.25">
      <c r="A529" s="8"/>
      <c r="B529" s="8"/>
      <c r="C529" s="8"/>
      <c r="D529" s="8"/>
      <c r="E529" s="8"/>
      <c r="F529" s="8"/>
      <c r="G529" s="8"/>
      <c r="H529" s="8"/>
      <c r="I529" s="8"/>
      <c r="J529" s="8"/>
      <c r="K529" s="8"/>
      <c r="L529" s="8"/>
    </row>
    <row r="530" spans="1:12" s="9" customFormat="1" ht="13.5" thickBot="1" x14ac:dyDescent="0.35">
      <c r="A530" s="7" t="s">
        <v>638</v>
      </c>
      <c r="B530" s="8"/>
      <c r="C530" s="8"/>
      <c r="D530" s="8"/>
      <c r="E530" s="8"/>
      <c r="F530" s="8"/>
      <c r="G530" s="8"/>
      <c r="H530" s="8"/>
      <c r="I530" s="8"/>
      <c r="J530" s="8"/>
      <c r="K530" s="8"/>
      <c r="L530" s="8"/>
    </row>
    <row r="531" spans="1:12" s="9" customFormat="1" ht="13" x14ac:dyDescent="0.25">
      <c r="A531" s="193" t="s">
        <v>639</v>
      </c>
      <c r="B531" s="288" t="s">
        <v>640</v>
      </c>
      <c r="C531" s="289"/>
      <c r="D531" s="290"/>
      <c r="E531" s="291" t="s">
        <v>641</v>
      </c>
      <c r="F531" s="292"/>
      <c r="G531" s="292"/>
      <c r="H531" s="292"/>
      <c r="I531" s="292"/>
      <c r="J531" s="292"/>
      <c r="K531" s="8"/>
      <c r="L531" s="8"/>
    </row>
    <row r="532" spans="1:12" s="9" customFormat="1" ht="30.75" customHeight="1" x14ac:dyDescent="0.25">
      <c r="A532" s="178" t="s">
        <v>642</v>
      </c>
      <c r="B532" s="285" t="s">
        <v>643</v>
      </c>
      <c r="C532" s="286"/>
      <c r="D532" s="286"/>
      <c r="E532" s="287" t="s">
        <v>644</v>
      </c>
      <c r="F532" s="287"/>
      <c r="G532" s="287"/>
      <c r="H532" s="287"/>
      <c r="I532" s="221"/>
      <c r="J532" s="221"/>
      <c r="K532" s="8"/>
      <c r="L532" s="8"/>
    </row>
    <row r="533" spans="1:12" s="9" customFormat="1" ht="54" customHeight="1" x14ac:dyDescent="0.25">
      <c r="A533" s="178" t="s">
        <v>645</v>
      </c>
      <c r="B533" s="287" t="s">
        <v>646</v>
      </c>
      <c r="C533" s="287"/>
      <c r="D533" s="287"/>
      <c r="E533" s="287" t="s">
        <v>647</v>
      </c>
      <c r="F533" s="287"/>
      <c r="G533" s="287"/>
      <c r="H533" s="287"/>
      <c r="I533" s="221"/>
      <c r="J533" s="221"/>
      <c r="K533" s="8"/>
      <c r="L533" s="8"/>
    </row>
    <row r="534" spans="1:12" s="9" customFormat="1" ht="26.25" customHeight="1" x14ac:dyDescent="0.25">
      <c r="A534" s="178" t="s">
        <v>121</v>
      </c>
      <c r="B534" s="285" t="s">
        <v>648</v>
      </c>
      <c r="C534" s="286"/>
      <c r="D534" s="286"/>
      <c r="E534" s="287" t="s">
        <v>649</v>
      </c>
      <c r="F534" s="287"/>
      <c r="G534" s="287"/>
      <c r="H534" s="287"/>
      <c r="I534" s="221"/>
      <c r="J534" s="221"/>
      <c r="K534" s="8"/>
      <c r="L534" s="8"/>
    </row>
    <row r="535" spans="1:12" s="9" customFormat="1" ht="27" customHeight="1" x14ac:dyDescent="0.25">
      <c r="A535" s="178" t="s">
        <v>650</v>
      </c>
      <c r="B535" s="285" t="s">
        <v>651</v>
      </c>
      <c r="C535" s="286"/>
      <c r="D535" s="286"/>
      <c r="E535" s="308" t="s">
        <v>652</v>
      </c>
      <c r="F535" s="308"/>
      <c r="G535" s="308"/>
      <c r="H535" s="308"/>
      <c r="I535" s="221"/>
      <c r="J535" s="221"/>
      <c r="K535" s="8"/>
      <c r="L535" s="8"/>
    </row>
    <row r="536" spans="1:12" s="9" customFormat="1" ht="27.75" customHeight="1" x14ac:dyDescent="0.25">
      <c r="A536" s="178" t="s">
        <v>653</v>
      </c>
      <c r="B536" s="285" t="s">
        <v>654</v>
      </c>
      <c r="C536" s="286"/>
      <c r="D536" s="286"/>
      <c r="E536" s="308" t="s">
        <v>647</v>
      </c>
      <c r="F536" s="308"/>
      <c r="G536" s="308"/>
      <c r="H536" s="308"/>
      <c r="I536" s="221"/>
      <c r="J536" s="221"/>
      <c r="K536" s="8"/>
      <c r="L536" s="8"/>
    </row>
    <row r="537" spans="1:12" s="9" customFormat="1" ht="38.25" customHeight="1" x14ac:dyDescent="0.25">
      <c r="A537" s="178" t="s">
        <v>655</v>
      </c>
      <c r="B537" s="285" t="s">
        <v>656</v>
      </c>
      <c r="C537" s="286"/>
      <c r="D537" s="286"/>
      <c r="E537" s="308" t="s">
        <v>657</v>
      </c>
      <c r="F537" s="308"/>
      <c r="G537" s="308"/>
      <c r="H537" s="308"/>
      <c r="I537" s="221"/>
      <c r="J537" s="221"/>
      <c r="K537" s="8"/>
      <c r="L537" s="8"/>
    </row>
    <row r="538" spans="1:12" s="9" customFormat="1" x14ac:dyDescent="0.25">
      <c r="A538" s="8"/>
      <c r="B538" s="8"/>
      <c r="C538" s="8"/>
      <c r="D538" s="8"/>
      <c r="E538" s="8"/>
      <c r="F538" s="8"/>
      <c r="G538" s="8"/>
      <c r="H538" s="8"/>
      <c r="I538" s="8"/>
      <c r="J538" s="8"/>
      <c r="K538" s="8"/>
      <c r="L538" s="8"/>
    </row>
    <row r="539" spans="1:12" s="9" customFormat="1" x14ac:dyDescent="0.25">
      <c r="A539" s="8"/>
      <c r="B539" s="8"/>
      <c r="C539" s="8"/>
      <c r="D539" s="8"/>
      <c r="E539" s="8"/>
      <c r="F539" s="8"/>
      <c r="G539" s="8"/>
      <c r="H539" s="8"/>
      <c r="I539" s="8"/>
      <c r="J539" s="8"/>
      <c r="K539" s="8"/>
      <c r="L539" s="8"/>
    </row>
    <row r="540" spans="1:12" s="9" customFormat="1" ht="13" x14ac:dyDescent="0.3">
      <c r="A540" s="7" t="s">
        <v>658</v>
      </c>
      <c r="B540" s="8"/>
      <c r="C540" s="8"/>
      <c r="D540" s="8"/>
      <c r="E540" s="8"/>
      <c r="F540" s="8"/>
      <c r="G540" s="8"/>
      <c r="H540" s="8"/>
      <c r="I540" s="8"/>
      <c r="J540" s="8"/>
      <c r="K540" s="8"/>
      <c r="L540" s="8"/>
    </row>
    <row r="541" spans="1:12" s="9" customFormat="1" x14ac:dyDescent="0.25">
      <c r="A541" s="8"/>
      <c r="B541" s="8"/>
      <c r="C541" s="8"/>
      <c r="D541" s="8"/>
      <c r="E541" s="8"/>
      <c r="F541" s="8"/>
      <c r="G541" s="8"/>
      <c r="H541" s="8"/>
      <c r="I541" s="8"/>
      <c r="J541" s="8"/>
      <c r="K541" s="8"/>
      <c r="L541" s="8"/>
    </row>
    <row r="542" spans="1:12" s="9" customFormat="1" ht="13" x14ac:dyDescent="0.3">
      <c r="A542" s="194" t="s">
        <v>659</v>
      </c>
      <c r="B542" s="293" t="s">
        <v>660</v>
      </c>
      <c r="C542" s="294"/>
      <c r="D542" s="294"/>
      <c r="E542" s="294"/>
      <c r="F542" s="294"/>
      <c r="G542" s="294"/>
      <c r="H542" s="294"/>
      <c r="I542" s="294"/>
      <c r="J542" s="294"/>
      <c r="K542" s="295"/>
      <c r="L542" s="8"/>
    </row>
    <row r="543" spans="1:12" s="9" customFormat="1" ht="15.5" x14ac:dyDescent="0.35">
      <c r="A543" s="195"/>
      <c r="B543" s="296"/>
      <c r="C543" s="297"/>
      <c r="D543" s="297"/>
      <c r="E543" s="297"/>
      <c r="F543" s="297"/>
      <c r="G543" s="297"/>
      <c r="H543" s="297"/>
      <c r="I543" s="297"/>
      <c r="J543" s="297"/>
      <c r="K543" s="298"/>
      <c r="L543" s="8"/>
    </row>
    <row r="544" spans="1:12" s="9" customFormat="1" ht="15.5" x14ac:dyDescent="0.35">
      <c r="A544" s="195"/>
      <c r="B544" s="296"/>
      <c r="C544" s="297"/>
      <c r="D544" s="297"/>
      <c r="E544" s="297"/>
      <c r="F544" s="297"/>
      <c r="G544" s="297"/>
      <c r="H544" s="297"/>
      <c r="I544" s="297"/>
      <c r="J544" s="297"/>
      <c r="K544" s="298"/>
      <c r="L544" s="8"/>
    </row>
    <row r="545" spans="1:12" s="9" customFormat="1" ht="15.5" x14ac:dyDescent="0.35">
      <c r="A545" s="195"/>
      <c r="B545" s="296"/>
      <c r="C545" s="297"/>
      <c r="D545" s="297"/>
      <c r="E545" s="297"/>
      <c r="F545" s="297"/>
      <c r="G545" s="297"/>
      <c r="H545" s="297"/>
      <c r="I545" s="297"/>
      <c r="J545" s="297"/>
      <c r="K545" s="298"/>
      <c r="L545" s="8"/>
    </row>
    <row r="546" spans="1:12" s="9" customFormat="1" ht="15.5" x14ac:dyDescent="0.35">
      <c r="A546" s="195"/>
      <c r="B546" s="296"/>
      <c r="C546" s="297"/>
      <c r="D546" s="297"/>
      <c r="E546" s="297"/>
      <c r="F546" s="297"/>
      <c r="G546" s="297"/>
      <c r="H546" s="297"/>
      <c r="I546" s="297"/>
      <c r="J546" s="297"/>
      <c r="K546" s="298"/>
      <c r="L546" s="8"/>
    </row>
    <row r="547" spans="1:12" s="9" customFormat="1" ht="15.5" x14ac:dyDescent="0.35">
      <c r="A547" s="196"/>
      <c r="B547" s="197"/>
      <c r="C547" s="198"/>
      <c r="D547" s="198"/>
      <c r="E547" s="198"/>
      <c r="F547" s="198"/>
      <c r="G547" s="198"/>
      <c r="H547" s="198"/>
      <c r="I547" s="198"/>
      <c r="J547" s="198"/>
      <c r="K547" s="199"/>
      <c r="L547" s="8"/>
    </row>
    <row r="548" spans="1:12" ht="13" x14ac:dyDescent="0.3">
      <c r="A548" s="194" t="s">
        <v>661</v>
      </c>
      <c r="B548" s="200" t="s">
        <v>662</v>
      </c>
      <c r="C548" s="201"/>
      <c r="D548" s="202"/>
      <c r="E548" s="201"/>
      <c r="F548" s="201"/>
      <c r="G548" s="201"/>
      <c r="H548" s="201"/>
      <c r="I548" s="201"/>
      <c r="J548" s="201"/>
      <c r="K548" s="203"/>
      <c r="L548" s="3"/>
    </row>
    <row r="549" spans="1:12" x14ac:dyDescent="0.25">
      <c r="A549" s="204"/>
      <c r="B549" s="205" t="s">
        <v>147</v>
      </c>
      <c r="C549" s="206" t="s">
        <v>663</v>
      </c>
      <c r="D549" s="206"/>
      <c r="E549" s="206"/>
      <c r="F549" s="206"/>
      <c r="G549" s="206"/>
      <c r="H549" s="206"/>
      <c r="I549" s="207"/>
      <c r="J549" s="207"/>
      <c r="K549" s="208"/>
      <c r="L549" s="3"/>
    </row>
    <row r="550" spans="1:12" x14ac:dyDescent="0.25">
      <c r="A550" s="204"/>
      <c r="B550" s="205" t="s">
        <v>169</v>
      </c>
      <c r="C550" s="206" t="s">
        <v>664</v>
      </c>
      <c r="D550" s="206"/>
      <c r="E550" s="206"/>
      <c r="F550" s="206"/>
      <c r="G550" s="206"/>
      <c r="H550" s="206"/>
      <c r="I550" s="207"/>
      <c r="J550" s="207"/>
      <c r="K550" s="208"/>
      <c r="L550" s="3"/>
    </row>
    <row r="551" spans="1:12" x14ac:dyDescent="0.25">
      <c r="A551" s="204"/>
      <c r="B551" s="205" t="s">
        <v>665</v>
      </c>
      <c r="C551" s="206" t="s">
        <v>666</v>
      </c>
      <c r="D551" s="206"/>
      <c r="E551" s="206"/>
      <c r="F551" s="206"/>
      <c r="G551" s="206"/>
      <c r="H551" s="206"/>
      <c r="I551" s="207"/>
      <c r="J551" s="207"/>
      <c r="K551" s="208"/>
      <c r="L551" s="3"/>
    </row>
    <row r="552" spans="1:12" x14ac:dyDescent="0.25">
      <c r="A552" s="204"/>
      <c r="B552" s="205" t="s">
        <v>667</v>
      </c>
      <c r="C552" s="206" t="s">
        <v>668</v>
      </c>
      <c r="D552" s="206"/>
      <c r="E552" s="206"/>
      <c r="F552" s="206"/>
      <c r="G552" s="206"/>
      <c r="H552" s="206"/>
      <c r="I552" s="207"/>
      <c r="J552" s="207"/>
      <c r="K552" s="208"/>
      <c r="L552" s="3"/>
    </row>
    <row r="553" spans="1:12" x14ac:dyDescent="0.25">
      <c r="A553" s="204"/>
      <c r="B553" s="205" t="s">
        <v>669</v>
      </c>
      <c r="C553" s="206" t="s">
        <v>670</v>
      </c>
      <c r="D553" s="206"/>
      <c r="E553" s="206"/>
      <c r="F553" s="206"/>
      <c r="G553" s="206"/>
      <c r="H553" s="206"/>
      <c r="I553" s="207"/>
      <c r="J553" s="207"/>
      <c r="K553" s="208"/>
      <c r="L553" s="3"/>
    </row>
    <row r="554" spans="1:12" x14ac:dyDescent="0.25">
      <c r="A554" s="204"/>
      <c r="B554" s="299" t="s">
        <v>671</v>
      </c>
      <c r="C554" s="300"/>
      <c r="D554" s="300"/>
      <c r="E554" s="300"/>
      <c r="F554" s="300"/>
      <c r="G554" s="300"/>
      <c r="H554" s="300"/>
      <c r="I554" s="300"/>
      <c r="J554" s="300"/>
      <c r="K554" s="301"/>
      <c r="L554" s="3"/>
    </row>
    <row r="555" spans="1:12" x14ac:dyDescent="0.25">
      <c r="A555" s="204"/>
      <c r="B555" s="299"/>
      <c r="C555" s="300"/>
      <c r="D555" s="300"/>
      <c r="E555" s="300"/>
      <c r="F555" s="300"/>
      <c r="G555" s="300"/>
      <c r="H555" s="300"/>
      <c r="I555" s="300"/>
      <c r="J555" s="300"/>
      <c r="K555" s="301"/>
      <c r="L555" s="3"/>
    </row>
    <row r="556" spans="1:12" ht="15.5" x14ac:dyDescent="0.35">
      <c r="A556" s="209"/>
      <c r="B556" s="210"/>
      <c r="C556" s="211"/>
      <c r="D556" s="211"/>
      <c r="E556" s="212"/>
      <c r="F556" s="212"/>
      <c r="G556" s="212"/>
      <c r="H556" s="212"/>
      <c r="I556" s="212"/>
      <c r="J556" s="212"/>
      <c r="K556" s="213"/>
      <c r="L556" s="3"/>
    </row>
    <row r="557" spans="1:12" ht="13" x14ac:dyDescent="0.3">
      <c r="A557" s="214" t="s">
        <v>672</v>
      </c>
      <c r="B557" s="302" t="s">
        <v>673</v>
      </c>
      <c r="C557" s="303"/>
      <c r="D557" s="303"/>
      <c r="E557" s="303"/>
      <c r="F557" s="303"/>
      <c r="G557" s="303"/>
      <c r="H557" s="303"/>
      <c r="I557" s="303"/>
      <c r="J557" s="303"/>
      <c r="K557" s="304"/>
      <c r="L557" s="3"/>
    </row>
    <row r="558" spans="1:12" x14ac:dyDescent="0.25">
      <c r="A558" s="215"/>
      <c r="B558" s="305"/>
      <c r="C558" s="306"/>
      <c r="D558" s="306"/>
      <c r="E558" s="306"/>
      <c r="F558" s="306"/>
      <c r="G558" s="306"/>
      <c r="H558" s="306"/>
      <c r="I558" s="306"/>
      <c r="J558" s="306"/>
      <c r="K558" s="307"/>
      <c r="L558" s="3"/>
    </row>
    <row r="559" spans="1:12" ht="13" x14ac:dyDescent="0.3">
      <c r="A559" s="214" t="s">
        <v>674</v>
      </c>
      <c r="B559" s="302" t="s">
        <v>675</v>
      </c>
      <c r="C559" s="303"/>
      <c r="D559" s="303"/>
      <c r="E559" s="303"/>
      <c r="F559" s="303"/>
      <c r="G559" s="303"/>
      <c r="H559" s="303"/>
      <c r="I559" s="303"/>
      <c r="J559" s="303"/>
      <c r="K559" s="304"/>
      <c r="L559" s="216"/>
    </row>
    <row r="560" spans="1:12" x14ac:dyDescent="0.25">
      <c r="A560" s="215"/>
      <c r="B560" s="305"/>
      <c r="C560" s="306"/>
      <c r="D560" s="306"/>
      <c r="E560" s="306"/>
      <c r="F560" s="306"/>
      <c r="G560" s="306"/>
      <c r="H560" s="306"/>
      <c r="I560" s="306"/>
      <c r="J560" s="306"/>
      <c r="K560" s="307"/>
      <c r="L560" s="217"/>
    </row>
    <row r="561" spans="1:12" s="9" customFormat="1" ht="13" x14ac:dyDescent="0.3">
      <c r="A561" s="218"/>
      <c r="B561" s="46"/>
      <c r="C561" s="46"/>
      <c r="D561" s="46"/>
      <c r="E561" s="46"/>
      <c r="F561" s="46"/>
      <c r="G561" s="46"/>
      <c r="H561" s="46"/>
      <c r="I561" s="46"/>
      <c r="J561" s="46"/>
      <c r="K561" s="46"/>
      <c r="L561" s="46"/>
    </row>
    <row r="562" spans="1:12" s="9" customFormat="1" ht="14.5" x14ac:dyDescent="0.25">
      <c r="A562" s="48"/>
      <c r="B562" s="46"/>
      <c r="C562" s="46"/>
      <c r="D562" s="46"/>
      <c r="E562" s="46"/>
      <c r="F562" s="46"/>
      <c r="G562" s="46"/>
      <c r="H562" s="46"/>
      <c r="I562" s="46"/>
      <c r="J562" s="46"/>
      <c r="K562" s="46"/>
      <c r="L562" s="46"/>
    </row>
    <row r="563" spans="1:12" s="219" customFormat="1" ht="14.5" x14ac:dyDescent="0.25">
      <c r="A563" s="48"/>
      <c r="B563" s="48"/>
      <c r="C563" s="48"/>
      <c r="D563" s="48"/>
      <c r="E563" s="48"/>
      <c r="F563" s="48"/>
      <c r="G563" s="48"/>
      <c r="H563" s="48"/>
      <c r="I563" s="48"/>
      <c r="J563" s="48"/>
      <c r="K563" s="48"/>
      <c r="L563" s="51"/>
    </row>
    <row r="564" spans="1:12" s="219" customFormat="1" ht="14.5" x14ac:dyDescent="0.25">
      <c r="A564" s="48"/>
      <c r="B564" s="48"/>
      <c r="C564" s="48"/>
      <c r="D564" s="48"/>
      <c r="E564" s="48"/>
      <c r="F564" s="48"/>
      <c r="G564" s="48"/>
      <c r="H564" s="48"/>
      <c r="I564" s="48"/>
      <c r="J564" s="48"/>
      <c r="K564" s="48"/>
      <c r="L564" s="51"/>
    </row>
    <row r="565" spans="1:12" s="219" customFormat="1" ht="14.5" x14ac:dyDescent="0.25">
      <c r="A565" s="48"/>
      <c r="B565" s="48"/>
      <c r="C565" s="48"/>
      <c r="D565" s="48"/>
      <c r="E565" s="48"/>
      <c r="F565" s="48"/>
      <c r="G565" s="48"/>
      <c r="H565" s="48"/>
      <c r="I565" s="48"/>
      <c r="J565" s="48"/>
      <c r="K565" s="48"/>
      <c r="L565" s="51"/>
    </row>
    <row r="566" spans="1:12" ht="14.5" x14ac:dyDescent="0.25">
      <c r="A566" s="48"/>
      <c r="B566" s="48"/>
      <c r="C566" s="48"/>
      <c r="D566" s="48"/>
      <c r="E566" s="48"/>
      <c r="F566" s="48"/>
      <c r="G566" s="48"/>
      <c r="H566" s="48"/>
      <c r="I566" s="48"/>
      <c r="J566" s="48"/>
      <c r="K566" s="48"/>
      <c r="L566" s="220"/>
    </row>
    <row r="567" spans="1:12" ht="14.5" x14ac:dyDescent="0.25">
      <c r="A567" s="48"/>
      <c r="B567" s="48"/>
      <c r="C567" s="48"/>
      <c r="D567" s="48"/>
      <c r="E567" s="48"/>
      <c r="F567" s="48"/>
      <c r="G567" s="48"/>
      <c r="H567" s="48"/>
      <c r="I567" s="48"/>
      <c r="J567" s="48"/>
      <c r="K567" s="48"/>
      <c r="L567" s="217"/>
    </row>
    <row r="568" spans="1:12" ht="14.5" x14ac:dyDescent="0.25">
      <c r="A568" s="48"/>
      <c r="B568" s="48"/>
      <c r="C568" s="48"/>
      <c r="D568" s="48"/>
      <c r="E568" s="48"/>
      <c r="F568" s="48"/>
      <c r="G568" s="48"/>
      <c r="H568" s="48"/>
      <c r="I568" s="48"/>
      <c r="J568" s="48"/>
      <c r="K568" s="48"/>
      <c r="L568" s="217"/>
    </row>
    <row r="569" spans="1:12" s="219" customFormat="1" ht="14.5" x14ac:dyDescent="0.25">
      <c r="A569" s="48"/>
      <c r="B569" s="48"/>
      <c r="C569" s="48"/>
      <c r="D569" s="48"/>
      <c r="E569" s="48"/>
      <c r="F569" s="48"/>
      <c r="G569" s="48"/>
      <c r="H569" s="48"/>
      <c r="I569" s="48"/>
      <c r="J569" s="48"/>
      <c r="K569" s="48"/>
      <c r="L569" s="51"/>
    </row>
    <row r="570" spans="1:12" s="219" customFormat="1" ht="14.5" x14ac:dyDescent="0.25">
      <c r="A570" s="48"/>
      <c r="B570" s="48"/>
      <c r="C570" s="48"/>
      <c r="D570" s="48"/>
      <c r="E570" s="48"/>
      <c r="F570" s="48"/>
      <c r="G570" s="48"/>
      <c r="H570" s="48"/>
      <c r="I570" s="48"/>
      <c r="J570" s="48"/>
      <c r="K570" s="48"/>
      <c r="L570" s="51"/>
    </row>
    <row r="571" spans="1:12" ht="14.5" x14ac:dyDescent="0.25">
      <c r="A571" s="48"/>
      <c r="B571" s="48"/>
      <c r="C571" s="48"/>
      <c r="D571" s="48"/>
      <c r="E571" s="48"/>
      <c r="F571" s="48"/>
      <c r="G571" s="48"/>
      <c r="H571" s="48"/>
      <c r="I571" s="48"/>
      <c r="J571" s="48"/>
      <c r="K571" s="48"/>
      <c r="L571" s="217"/>
    </row>
    <row r="572" spans="1:12" ht="14.5" x14ac:dyDescent="0.25">
      <c r="A572" s="48"/>
      <c r="B572" s="48"/>
      <c r="C572" s="48"/>
      <c r="D572" s="48"/>
      <c r="E572" s="48"/>
      <c r="F572" s="48"/>
      <c r="G572" s="48"/>
      <c r="H572" s="48"/>
      <c r="I572" s="48"/>
      <c r="J572" s="48"/>
      <c r="K572" s="48"/>
      <c r="L572" s="217"/>
    </row>
    <row r="573" spans="1:12" ht="14.5" x14ac:dyDescent="0.25">
      <c r="A573" s="48"/>
      <c r="B573" s="48"/>
      <c r="C573" s="48"/>
      <c r="D573" s="48"/>
      <c r="E573" s="48"/>
      <c r="F573" s="48"/>
      <c r="G573" s="48"/>
      <c r="H573" s="48"/>
      <c r="I573" s="48"/>
      <c r="J573" s="48"/>
      <c r="K573" s="48"/>
      <c r="L573" s="217"/>
    </row>
    <row r="574" spans="1:12" ht="14.5" x14ac:dyDescent="0.25">
      <c r="A574" s="48"/>
      <c r="B574" s="48"/>
      <c r="C574" s="48"/>
      <c r="D574" s="48"/>
      <c r="E574" s="48"/>
      <c r="F574" s="48"/>
      <c r="G574" s="48"/>
      <c r="H574" s="48"/>
      <c r="I574" s="48"/>
      <c r="J574" s="48"/>
      <c r="K574" s="48"/>
      <c r="L574" s="217"/>
    </row>
    <row r="575" spans="1:12" ht="14.5" x14ac:dyDescent="0.25">
      <c r="A575" s="48"/>
      <c r="B575" s="48"/>
      <c r="C575" s="48"/>
      <c r="D575" s="48"/>
      <c r="E575" s="48"/>
      <c r="F575" s="48"/>
      <c r="G575" s="48"/>
      <c r="H575" s="48"/>
      <c r="I575" s="48"/>
      <c r="J575" s="48"/>
      <c r="K575" s="48"/>
      <c r="L575" s="217"/>
    </row>
    <row r="576" spans="1:12" ht="14.5" x14ac:dyDescent="0.25">
      <c r="A576" s="48"/>
      <c r="B576" s="48"/>
      <c r="C576" s="48"/>
      <c r="D576" s="48"/>
      <c r="E576" s="48"/>
      <c r="F576" s="48"/>
      <c r="G576" s="48"/>
      <c r="H576" s="48"/>
      <c r="I576" s="48"/>
      <c r="J576" s="48"/>
      <c r="K576" s="48"/>
      <c r="L576" s="217"/>
    </row>
    <row r="577" spans="1:12" ht="14.5" x14ac:dyDescent="0.25">
      <c r="A577" s="48"/>
      <c r="B577" s="48"/>
      <c r="C577" s="48"/>
      <c r="D577" s="48"/>
      <c r="E577" s="48"/>
      <c r="F577" s="48"/>
      <c r="G577" s="48"/>
      <c r="H577" s="48"/>
      <c r="I577" s="48"/>
      <c r="J577" s="48"/>
      <c r="K577" s="48"/>
      <c r="L577" s="217"/>
    </row>
    <row r="578" spans="1:12" ht="14.5" x14ac:dyDescent="0.25">
      <c r="A578" s="48"/>
      <c r="B578" s="48"/>
      <c r="C578" s="48"/>
      <c r="D578" s="48"/>
      <c r="E578" s="48"/>
      <c r="F578" s="48"/>
      <c r="G578" s="48"/>
      <c r="H578" s="48"/>
      <c r="I578" s="48"/>
      <c r="J578" s="48"/>
      <c r="K578" s="48"/>
      <c r="L578" s="217"/>
    </row>
    <row r="579" spans="1:12" ht="14.5" x14ac:dyDescent="0.25">
      <c r="A579" s="48"/>
      <c r="B579" s="48"/>
      <c r="C579" s="48"/>
      <c r="D579" s="48"/>
      <c r="E579" s="48"/>
      <c r="F579" s="48"/>
      <c r="G579" s="48"/>
      <c r="H579" s="48"/>
      <c r="I579" s="48"/>
      <c r="J579" s="48"/>
      <c r="K579" s="48"/>
      <c r="L579" s="217"/>
    </row>
    <row r="580" spans="1:12" ht="14.5" x14ac:dyDescent="0.25">
      <c r="A580" s="48"/>
      <c r="B580" s="48"/>
      <c r="C580" s="48"/>
      <c r="D580" s="48"/>
      <c r="E580" s="48"/>
      <c r="F580" s="48"/>
      <c r="G580" s="48"/>
      <c r="H580" s="48"/>
      <c r="I580" s="48"/>
      <c r="J580" s="48"/>
      <c r="K580" s="48"/>
      <c r="L580" s="217"/>
    </row>
    <row r="581" spans="1:12" ht="14.5" x14ac:dyDescent="0.25">
      <c r="A581" s="48"/>
      <c r="B581" s="48"/>
      <c r="C581" s="48"/>
      <c r="D581" s="48"/>
      <c r="E581" s="48"/>
      <c r="F581" s="48"/>
      <c r="G581" s="48"/>
      <c r="H581" s="48"/>
      <c r="I581" s="48"/>
      <c r="J581" s="48"/>
      <c r="K581" s="48"/>
      <c r="L581" s="217"/>
    </row>
    <row r="582" spans="1:12" ht="14.5" x14ac:dyDescent="0.25">
      <c r="A582" s="48"/>
      <c r="B582" s="48"/>
      <c r="C582" s="48"/>
      <c r="D582" s="48"/>
      <c r="E582" s="48"/>
      <c r="F582" s="48"/>
      <c r="G582" s="48"/>
      <c r="H582" s="48"/>
      <c r="I582" s="48"/>
      <c r="J582" s="48"/>
      <c r="K582" s="48"/>
      <c r="L582" s="48"/>
    </row>
    <row r="583" spans="1:12" ht="14.5" x14ac:dyDescent="0.25">
      <c r="A583" s="48"/>
      <c r="B583" s="48"/>
      <c r="C583" s="48"/>
      <c r="D583" s="48"/>
      <c r="E583" s="48"/>
      <c r="F583" s="48"/>
      <c r="G583" s="48"/>
      <c r="H583" s="48"/>
      <c r="I583" s="48"/>
      <c r="J583" s="48"/>
      <c r="K583" s="48"/>
      <c r="L583" s="217"/>
    </row>
    <row r="584" spans="1:12" ht="14.5" x14ac:dyDescent="0.25">
      <c r="A584" s="48"/>
      <c r="B584" s="48"/>
      <c r="C584" s="48"/>
      <c r="D584" s="48"/>
      <c r="E584" s="48"/>
      <c r="F584" s="48"/>
      <c r="G584" s="48"/>
      <c r="H584" s="48"/>
      <c r="I584" s="48"/>
      <c r="J584" s="48"/>
      <c r="K584" s="48"/>
      <c r="L584" s="217"/>
    </row>
    <row r="585" spans="1:12" ht="14.5" x14ac:dyDescent="0.25">
      <c r="A585" s="48"/>
      <c r="B585" s="48"/>
      <c r="C585" s="48"/>
      <c r="D585" s="48"/>
      <c r="E585" s="48"/>
      <c r="F585" s="48"/>
      <c r="G585" s="48"/>
      <c r="H585" s="48"/>
      <c r="I585" s="48"/>
      <c r="J585" s="48"/>
      <c r="K585" s="48"/>
      <c r="L585" s="217"/>
    </row>
    <row r="586" spans="1:12" ht="14.5" x14ac:dyDescent="0.25">
      <c r="A586" s="50"/>
      <c r="B586" s="48"/>
      <c r="C586" s="48"/>
      <c r="D586" s="48"/>
      <c r="E586" s="48"/>
      <c r="F586" s="48"/>
      <c r="G586" s="48"/>
      <c r="H586" s="48"/>
      <c r="I586" s="48"/>
      <c r="J586" s="48"/>
      <c r="K586" s="48"/>
      <c r="L586" s="217"/>
    </row>
    <row r="587" spans="1:12" ht="14.5" x14ac:dyDescent="0.25">
      <c r="A587" s="50"/>
      <c r="B587" s="48"/>
      <c r="C587" s="48"/>
      <c r="D587" s="48"/>
      <c r="E587" s="48"/>
      <c r="F587" s="48"/>
      <c r="G587" s="48"/>
      <c r="H587" s="48"/>
      <c r="I587" s="48"/>
      <c r="J587" s="48"/>
      <c r="K587" s="48"/>
      <c r="L587" s="217"/>
    </row>
    <row r="588" spans="1:12" ht="14.5" x14ac:dyDescent="0.25">
      <c r="A588" s="48"/>
      <c r="B588" s="217"/>
      <c r="C588" s="217"/>
      <c r="D588" s="217"/>
      <c r="E588" s="217"/>
      <c r="F588" s="217"/>
      <c r="G588" s="217"/>
      <c r="H588" s="217"/>
      <c r="I588" s="217"/>
      <c r="J588" s="217"/>
      <c r="K588" s="217"/>
      <c r="L588" s="217"/>
    </row>
    <row r="589" spans="1:12" ht="14.5" x14ac:dyDescent="0.25">
      <c r="A589" s="48"/>
      <c r="B589" s="217"/>
      <c r="C589" s="217"/>
      <c r="D589" s="217"/>
      <c r="E589" s="217"/>
      <c r="F589" s="217"/>
      <c r="G589" s="217"/>
      <c r="H589" s="217"/>
      <c r="I589" s="217"/>
      <c r="J589" s="217"/>
      <c r="K589" s="217"/>
      <c r="L589" s="217"/>
    </row>
    <row r="590" spans="1:12" x14ac:dyDescent="0.25">
      <c r="A590" s="3"/>
      <c r="B590" s="3"/>
      <c r="C590" s="3"/>
      <c r="D590" s="3"/>
      <c r="E590" s="3"/>
      <c r="F590" s="3"/>
      <c r="G590" s="3"/>
      <c r="H590" s="3"/>
      <c r="I590" s="3"/>
      <c r="J590" s="3"/>
      <c r="K590" s="3"/>
      <c r="L590" s="3"/>
    </row>
    <row r="591" spans="1:12" x14ac:dyDescent="0.25">
      <c r="A591" s="3"/>
      <c r="B591" s="3"/>
      <c r="C591" s="3"/>
      <c r="D591" s="3"/>
      <c r="E591" s="3"/>
      <c r="F591" s="3"/>
      <c r="G591" s="3"/>
      <c r="H591" s="3"/>
      <c r="I591" s="3"/>
      <c r="J591" s="3"/>
      <c r="K591" s="3"/>
      <c r="L591" s="3"/>
    </row>
    <row r="592" spans="1:12" x14ac:dyDescent="0.25">
      <c r="A592" s="3"/>
      <c r="B592" s="3"/>
      <c r="C592" s="3"/>
      <c r="D592" s="3"/>
      <c r="E592" s="3"/>
      <c r="F592" s="3"/>
      <c r="G592" s="3"/>
      <c r="H592" s="3"/>
      <c r="I592" s="3"/>
      <c r="J592" s="3"/>
      <c r="K592" s="3"/>
      <c r="L592" s="3"/>
    </row>
  </sheetData>
  <mergeCells count="109">
    <mergeCell ref="B542:K546"/>
    <mergeCell ref="B554:K555"/>
    <mergeCell ref="B557:K558"/>
    <mergeCell ref="B559:K560"/>
    <mergeCell ref="B535:D535"/>
    <mergeCell ref="E535:J535"/>
    <mergeCell ref="B536:D536"/>
    <mergeCell ref="E536:J536"/>
    <mergeCell ref="B537:D537"/>
    <mergeCell ref="E537:J537"/>
    <mergeCell ref="B532:D532"/>
    <mergeCell ref="E532:J532"/>
    <mergeCell ref="B533:D533"/>
    <mergeCell ref="E533:J533"/>
    <mergeCell ref="B534:D534"/>
    <mergeCell ref="E534:J534"/>
    <mergeCell ref="B522:D522"/>
    <mergeCell ref="G522:J522"/>
    <mergeCell ref="A526:K527"/>
    <mergeCell ref="A528:K528"/>
    <mergeCell ref="B531:D531"/>
    <mergeCell ref="E531:J531"/>
    <mergeCell ref="B519:D519"/>
    <mergeCell ref="G519:J519"/>
    <mergeCell ref="B520:D520"/>
    <mergeCell ref="G520:J520"/>
    <mergeCell ref="B521:D521"/>
    <mergeCell ref="G521:J521"/>
    <mergeCell ref="B516:D516"/>
    <mergeCell ref="G516:J516"/>
    <mergeCell ref="B517:D517"/>
    <mergeCell ref="G517:J517"/>
    <mergeCell ref="B518:D518"/>
    <mergeCell ref="G518:J518"/>
    <mergeCell ref="A508:K508"/>
    <mergeCell ref="B513:D513"/>
    <mergeCell ref="G513:J513"/>
    <mergeCell ref="B514:D514"/>
    <mergeCell ref="G514:J514"/>
    <mergeCell ref="B515:D515"/>
    <mergeCell ref="G515:J515"/>
    <mergeCell ref="B503:D503"/>
    <mergeCell ref="G503:J503"/>
    <mergeCell ref="G504:J504"/>
    <mergeCell ref="B505:D505"/>
    <mergeCell ref="G505:J505"/>
    <mergeCell ref="A506:K507"/>
    <mergeCell ref="B500:D500"/>
    <mergeCell ref="G500:J500"/>
    <mergeCell ref="B501:D501"/>
    <mergeCell ref="G501:J501"/>
    <mergeCell ref="B502:D502"/>
    <mergeCell ref="G502:J502"/>
    <mergeCell ref="A493:K493"/>
    <mergeCell ref="B497:D497"/>
    <mergeCell ref="G497:J497"/>
    <mergeCell ref="B498:D498"/>
    <mergeCell ref="G498:J498"/>
    <mergeCell ref="B499:D499"/>
    <mergeCell ref="G499:J499"/>
    <mergeCell ref="A294:K294"/>
    <mergeCell ref="A353:K354"/>
    <mergeCell ref="A355:K355"/>
    <mergeCell ref="A434:K435"/>
    <mergeCell ref="A436:K436"/>
    <mergeCell ref="A491:K492"/>
    <mergeCell ref="A147:K148"/>
    <mergeCell ref="A149:K149"/>
    <mergeCell ref="F202:J202"/>
    <mergeCell ref="A215:K216"/>
    <mergeCell ref="A217:K217"/>
    <mergeCell ref="A292:K293"/>
    <mergeCell ref="C115:E115"/>
    <mergeCell ref="C116:E116"/>
    <mergeCell ref="C117:E117"/>
    <mergeCell ref="C118:E118"/>
    <mergeCell ref="C119:E119"/>
    <mergeCell ref="C120:E120"/>
    <mergeCell ref="C109:E109"/>
    <mergeCell ref="C110:E110"/>
    <mergeCell ref="C111:E111"/>
    <mergeCell ref="C112:E112"/>
    <mergeCell ref="C113:E113"/>
    <mergeCell ref="I113:K114"/>
    <mergeCell ref="C114:E114"/>
    <mergeCell ref="B26:D26"/>
    <mergeCell ref="B27:D27"/>
    <mergeCell ref="B28:D28"/>
    <mergeCell ref="A66:K67"/>
    <mergeCell ref="A68:K68"/>
    <mergeCell ref="A105:D10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display="https://boeportal.co.uk/SantanderUK " xr:uid="{4E62263F-CAEF-45C9-B6C2-D1ADBAD9DE4B}"/>
    <hyperlink ref="G60" r:id="rId1" xr:uid="{8EAA5D59-B3FF-4E6C-9146-5D89F7C4FEC4}"/>
    <hyperlink ref="F61" r:id="rId2" xr:uid="{0EA193D4-090A-4A08-A18C-E4473F0CB2A5}"/>
    <hyperlink ref="J372" r:id="rId3" xr:uid="{305B835A-9156-4E8C-8862-DC844C2B41BD}"/>
  </hyperlinks>
  <printOptions horizontalCentered="1"/>
  <pageMargins left="0.23622047244094491" right="0.23622047244094491" top="0.74803149606299213" bottom="0.74803149606299213" header="0.31496062992125984" footer="0.31496062992125984"/>
  <pageSetup paperSize="8" scale="54" fitToHeight="0" orientation="landscape" r:id="rId4"/>
  <headerFooter alignWithMargins="0"/>
  <rowBreaks count="9" manualBreakCount="9">
    <brk id="65" max="11" man="1"/>
    <brk id="146" max="11" man="1"/>
    <brk id="214" max="11" man="1"/>
    <brk id="291" max="11" man="1"/>
    <brk id="352" max="11" man="1"/>
    <brk id="433" max="11" man="1"/>
    <brk id="490" max="11" man="1"/>
    <brk id="505" max="11" man="1"/>
    <brk id="525"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Vinuesa, Cristina</dc:creator>
  <cp:lastModifiedBy>Amaya villarroel, Julieth (Santander UK)</cp:lastModifiedBy>
  <dcterms:created xsi:type="dcterms:W3CDTF">2021-07-28T15:49:26Z</dcterms:created>
  <dcterms:modified xsi:type="dcterms:W3CDTF">2021-08-05T23:53:28Z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2021-07-28T15:49:44Z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41120907-98a4-4c51-942b-ba171fc44578</vt:lpwstr>
  </property>
  <property fmtid="{D5CDD505-2E9C-101B-9397-08002B2CF9AE}" pid="8" name="MSIP_Label_0c2abd79-57a9-4473-8700-c843f76a1e37_ContentBits">
    <vt:lpwstr>0</vt:lpwstr>
  </property>
</Properties>
</file>