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27555" windowHeight="12045"/>
  </bookViews>
  <sheets>
    <sheet name="Annex 2D" sheetId="1" r:id="rId1"/>
  </sheets>
  <definedNames>
    <definedName name="_xlnm.Print_Area" localSheetId="0">'Annex 2D'!$A$1:$L$618</definedName>
  </definedNames>
  <calcPr calcId="145621"/>
</workbook>
</file>

<file path=xl/calcChain.xml><?xml version="1.0" encoding="utf-8"?>
<calcChain xmlns="http://schemas.openxmlformats.org/spreadsheetml/2006/main">
  <c r="B385" i="1" l="1"/>
  <c r="E385" i="1"/>
  <c r="D385" i="1"/>
  <c r="C385" i="1"/>
  <c r="E376" i="1"/>
  <c r="C376" i="1"/>
  <c r="B376" i="1"/>
  <c r="D376" i="1"/>
  <c r="E361" i="1"/>
  <c r="D361" i="1"/>
  <c r="C361" i="1"/>
  <c r="B361" i="1"/>
  <c r="E355" i="1"/>
  <c r="D355" i="1"/>
  <c r="C355" i="1"/>
  <c r="B355" i="1"/>
  <c r="C349" i="1"/>
  <c r="B349" i="1"/>
  <c r="E349" i="1"/>
  <c r="D349" i="1"/>
  <c r="D342" i="1"/>
  <c r="E342" i="1"/>
  <c r="C342" i="1"/>
  <c r="B342" i="1"/>
  <c r="E326" i="1"/>
  <c r="D326" i="1"/>
  <c r="C326" i="1"/>
  <c r="B326" i="1"/>
  <c r="E319" i="1"/>
  <c r="D319" i="1"/>
  <c r="C319" i="1"/>
  <c r="B319" i="1"/>
  <c r="C300" i="1"/>
  <c r="B300" i="1"/>
  <c r="E300" i="1"/>
  <c r="D300" i="1"/>
  <c r="B277" i="1"/>
  <c r="C277" i="1"/>
  <c r="E277" i="1"/>
  <c r="D277" i="1"/>
  <c r="E258" i="1"/>
  <c r="D258" i="1"/>
  <c r="C258" i="1"/>
  <c r="B258" i="1"/>
  <c r="E239" i="1"/>
  <c r="D239" i="1"/>
  <c r="B166" i="1" s="1"/>
  <c r="C239" i="1"/>
  <c r="B239" i="1"/>
  <c r="D223" i="1"/>
  <c r="H143" i="1" s="1"/>
  <c r="C223" i="1"/>
  <c r="B223" i="1"/>
  <c r="J220" i="1"/>
  <c r="H217" i="1"/>
  <c r="H216" i="1"/>
  <c r="H215" i="1"/>
  <c r="H214" i="1"/>
  <c r="E223" i="1"/>
  <c r="E208" i="1"/>
  <c r="C208" i="1"/>
  <c r="E207" i="1"/>
  <c r="C207" i="1"/>
  <c r="E206" i="1"/>
  <c r="C206" i="1"/>
  <c r="C205" i="1"/>
  <c r="D204" i="1"/>
  <c r="E204" i="1" s="1"/>
  <c r="B204" i="1"/>
  <c r="C204" i="1" s="1"/>
  <c r="C203" i="1"/>
  <c r="H123" i="1"/>
  <c r="H139" i="1"/>
  <c r="H122" i="1" s="1"/>
  <c r="D111" i="1"/>
  <c r="D110" i="1"/>
  <c r="B109" i="1"/>
  <c r="B103" i="1"/>
  <c r="B96" i="1"/>
  <c r="D491" i="1"/>
  <c r="G43" i="1"/>
  <c r="G42" i="1"/>
  <c r="G41" i="1"/>
  <c r="B412" i="1"/>
  <c r="B12" i="1"/>
  <c r="B176" i="1" l="1"/>
  <c r="B174" i="1"/>
  <c r="E205" i="1"/>
  <c r="F223" i="1"/>
  <c r="B199" i="1"/>
  <c r="D203" i="1" s="1"/>
  <c r="E203" i="1" s="1"/>
  <c r="H223" i="1"/>
  <c r="H128" i="1"/>
</calcChain>
</file>

<file path=xl/sharedStrings.xml><?xml version="1.0" encoding="utf-8"?>
<sst xmlns="http://schemas.openxmlformats.org/spreadsheetml/2006/main" count="1663" uniqueCount="725">
  <si>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</si>
  <si>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</si>
  <si>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</si>
  <si>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</si>
  <si>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</si>
  <si>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</si>
  <si>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</si>
  <si>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</si>
  <si>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</si>
  <si>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</si>
  <si>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</si>
  <si>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</si>
  <si>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</si>
  <si>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</si>
  <si>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</si>
  <si>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</si>
  <si>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</si>
  <si>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</si>
  <si>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</si>
  <si>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</si>
  <si>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</si>
  <si>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</si>
  <si>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</si>
  <si>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</si>
  <si>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</si>
  <si>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</si>
  <si>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</si>
  <si>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</si>
  <si>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</si>
  <si>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</si>
  <si>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</si>
  <si>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</si>
  <si>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</si>
  <si>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</si>
  <si>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</si>
  <si>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</si>
  <si>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</si>
  <si>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</si>
  <si>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</si>
  <si>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</si>
  <si>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</si>
  <si>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</si>
  <si>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</si>
  <si>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</si>
  <si>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</si>
  <si>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</si>
  <si>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</si>
  <si>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</si>
  <si>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</si>
  <si>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</si>
  <si>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</si>
  <si>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</si>
  <si>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</si>
  <si>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</si>
  <si>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</si>
  <si>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</si>
  <si>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</si>
  <si>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</si>
  <si>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</si>
  <si>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</si>
  <si>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</si>
  <si>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</si>
  <si>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</si>
  <si>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</si>
  <si>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</si>
  <si>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</si>
  <si>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S&amp;P Current Rating</t>
  </si>
  <si>
    <t>AA- / A-1+</t>
  </si>
  <si>
    <t xml:space="preserve">NatWest Markets plc </t>
  </si>
  <si>
    <t>Currency swap provider for Series 61 (EUR)</t>
  </si>
  <si>
    <t>Natixis</t>
  </si>
  <si>
    <t>Libor +0.5215%</t>
  </si>
  <si>
    <t>A / F1</t>
  </si>
  <si>
    <t>Baa2 / P-2</t>
  </si>
  <si>
    <t>A1 / P-1</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</si>
  <si>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</si>
  <si>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</si>
  <si>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</si>
  <si>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</si>
  <si>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</si>
  <si>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</si>
  <si>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t>A+ / A-1</t>
  </si>
  <si>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</si>
  <si>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</si>
  <si>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</si>
  <si>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</si>
  <si>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</si>
  <si>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</si>
  <si>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</si>
  <si>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</si>
  <si>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</si>
  <si>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</si>
  <si>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</si>
  <si>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</si>
  <si>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</si>
  <si>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</si>
  <si>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</si>
  <si>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</si>
  <si>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</si>
  <si>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</si>
  <si>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</si>
  <si>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</si>
  <si>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</si>
  <si>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</si>
  <si>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</si>
  <si>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</si>
  <si>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</si>
  <si>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</si>
  <si>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</si>
  <si>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</si>
  <si>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</si>
  <si>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</si>
  <si>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</si>
  <si>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</si>
  <si>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</si>
  <si>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</si>
  <si>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</si>
  <si>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</si>
  <si>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</si>
  <si>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</si>
  <si>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</si>
  <si>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</si>
  <si>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</si>
  <si>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</si>
  <si>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</si>
  <si>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</si>
  <si>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</si>
  <si>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</si>
  <si>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</si>
  <si>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</si>
  <si>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</si>
  <si>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</si>
  <si>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</si>
  <si>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</si>
  <si>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</si>
  <si>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</si>
  <si>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</si>
  <si>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</si>
  <si>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</si>
  <si>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</si>
  <si>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</si>
  <si>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</si>
  <si>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</si>
  <si>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</si>
  <si>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</si>
  <si>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</si>
  <si>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</si>
  <si>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</si>
  <si>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</si>
  <si>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</si>
  <si>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</si>
  <si>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</si>
  <si>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</si>
  <si>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</si>
  <si>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</si>
  <si>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</si>
  <si>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</si>
  <si>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</si>
  <si>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</si>
  <si>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</si>
  <si>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</si>
  <si>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</si>
  <si>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</si>
  <si>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</si>
  <si>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</si>
  <si>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</si>
  <si>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</si>
  <si>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</si>
  <si>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</si>
  <si>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</si>
  <si>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</si>
  <si>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</si>
  <si>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</si>
  <si>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</si>
  <si>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</si>
  <si>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</si>
  <si>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</si>
  <si>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</si>
  <si>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</si>
  <si>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</si>
  <si>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</si>
  <si>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</si>
  <si>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</si>
  <si>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</si>
  <si>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</si>
  <si>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</si>
  <si>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</si>
  <si>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</si>
  <si>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</si>
  <si>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</si>
  <si>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</si>
  <si>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</si>
  <si>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</si>
  <si>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</si>
  <si>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</si>
  <si>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</si>
  <si>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</si>
  <si>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</si>
  <si>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</si>
  <si>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</si>
  <si>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</si>
  <si>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</si>
  <si>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</si>
  <si>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</si>
  <si>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</si>
  <si>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</si>
  <si>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</si>
  <si>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</si>
  <si>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</si>
  <si>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</si>
  <si>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</si>
  <si>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</si>
  <si>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</si>
  <si>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</si>
  <si>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</si>
  <si>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</si>
  <si>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</si>
  <si>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</si>
  <si>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</si>
  <si>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</si>
  <si>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</si>
  <si>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</si>
  <si>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</si>
  <si>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</si>
  <si>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</si>
  <si>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</si>
  <si>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</si>
  <si>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</si>
  <si>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</si>
  <si>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</si>
  <si>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</si>
  <si>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</si>
  <si>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</si>
  <si>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</si>
  <si>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</si>
  <si>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</si>
  <si>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</si>
  <si>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</si>
  <si>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</si>
  <si>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</si>
  <si>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</si>
  <si>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</si>
  <si>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</si>
  <si>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</si>
  <si>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</si>
  <si>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</si>
  <si>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</si>
  <si>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</si>
  <si>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</si>
  <si>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</si>
  <si>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</si>
  <si>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</si>
  <si>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</si>
  <si>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</si>
  <si>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</si>
  <si>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</si>
  <si>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</si>
  <si>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</si>
  <si>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</si>
  <si>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</si>
  <si>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</si>
  <si>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</si>
  <si>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</si>
  <si>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</si>
  <si>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</si>
  <si>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</si>
  <si>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</si>
  <si>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</si>
  <si>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</si>
  <si>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</si>
  <si>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</si>
  <si>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</si>
  <si>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</si>
  <si>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</si>
  <si>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</si>
  <si>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</si>
  <si>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</si>
  <si>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</si>
  <si>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</si>
  <si>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</si>
  <si>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</si>
  <si>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</si>
  <si>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</si>
  <si>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</si>
  <si>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</si>
  <si>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</si>
  <si>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</si>
  <si>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</si>
  <si>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</si>
  <si>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</si>
  <si>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</si>
  <si>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</si>
  <si>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</si>
  <si>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</si>
  <si>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</si>
  <si>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</si>
  <si>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</si>
  <si>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</si>
  <si>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</si>
  <si>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</si>
  <si>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</si>
  <si>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</si>
  <si>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</si>
  <si>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</si>
  <si>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</si>
  <si>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</si>
  <si>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</si>
  <si>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</si>
  <si>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</si>
  <si>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</si>
  <si>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</si>
  <si>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</si>
  <si>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</si>
  <si>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</si>
  <si>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</si>
  <si>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</si>
  <si>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</si>
  <si>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</si>
  <si>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</si>
  <si>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</si>
  <si>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</si>
  <si>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</si>
  <si>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</si>
  <si>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</si>
  <si>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</si>
  <si>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</si>
  <si>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</si>
  <si>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</si>
  <si>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</si>
  <si>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</si>
  <si>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</si>
  <si>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</si>
  <si>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</si>
  <si>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</si>
  <si>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</si>
  <si>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</si>
  <si>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</si>
  <si>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</si>
  <si>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</si>
  <si>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</si>
  <si>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</si>
  <si>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</si>
  <si>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</si>
  <si>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</si>
  <si>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</si>
  <si>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</si>
  <si>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</si>
  <si>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</si>
  <si>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</si>
  <si>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</si>
  <si>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</si>
  <si>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</si>
  <si>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</si>
  <si>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</si>
  <si>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</si>
  <si>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</si>
  <si>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</si>
  <si>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</si>
  <si>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</si>
  <si>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</si>
  <si>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</si>
  <si>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</si>
  <si>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</si>
  <si>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</si>
  <si>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</si>
  <si>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</si>
  <si>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</si>
  <si>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</si>
  <si>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</si>
  <si>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</si>
  <si>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</si>
  <si>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</si>
  <si>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</si>
  <si>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</si>
  <si>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</si>
  <si>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</si>
  <si>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</si>
  <si>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</si>
  <si>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</si>
  <si>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</si>
  <si>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</si>
  <si>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</si>
  <si>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</si>
  <si>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</si>
  <si>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</si>
  <si>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</si>
  <si>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</si>
  <si>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</si>
  <si>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</si>
  <si>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</si>
  <si>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</si>
  <si>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</si>
  <si>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</si>
  <si>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</si>
  <si>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</si>
  <si>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</si>
  <si>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</si>
  <si>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</si>
  <si>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</si>
  <si>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</si>
  <si>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</si>
  <si>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</si>
  <si>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</si>
  <si>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</si>
  <si>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</si>
  <si>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</si>
  <si>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</si>
  <si>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</si>
  <si>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</si>
  <si>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</si>
  <si>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</si>
  <si>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</si>
  <si>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</si>
  <si>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</si>
  <si>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</si>
  <si>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</si>
  <si>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</si>
  <si>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</si>
  <si>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</si>
  <si>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</si>
  <si>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</si>
  <si>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</si>
  <si>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</si>
  <si>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</si>
  <si>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</si>
  <si>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</si>
  <si>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</si>
  <si>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</si>
  <si>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</si>
  <si>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</si>
  <si>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</si>
  <si>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</si>
  <si>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</si>
  <si>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</si>
  <si>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</si>
  <si>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</si>
  <si>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</si>
  <si>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</si>
  <si>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</si>
  <si>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</si>
  <si>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</si>
  <si>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</si>
  <si>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</si>
  <si>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</si>
  <si>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</si>
  <si>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</si>
  <si>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</si>
  <si>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</si>
  <si>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</si>
  <si>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</si>
  <si>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</si>
  <si>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</si>
  <si>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</si>
  <si>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</si>
  <si>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</si>
  <si>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</si>
  <si>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</si>
  <si>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</si>
  <si>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</si>
  <si>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</si>
  <si>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</si>
  <si>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</si>
  <si>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</si>
  <si>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</si>
  <si>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</si>
  <si>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</si>
  <si>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</si>
  <si>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</si>
  <si>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</si>
  <si>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</si>
  <si>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</si>
  <si>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</si>
  <si>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</si>
  <si>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</si>
  <si>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</si>
  <si>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</si>
  <si>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</si>
  <si>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</si>
  <si>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</si>
  <si>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</si>
  <si>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</si>
  <si>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</si>
  <si>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</si>
  <si>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</si>
  <si>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</si>
  <si>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</si>
  <si>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</si>
  <si>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</si>
  <si>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</si>
  <si>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</si>
  <si>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</si>
  <si>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</si>
  <si>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</si>
  <si>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</si>
  <si>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</si>
  <si>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</si>
  <si>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</si>
  <si>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</si>
  <si>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</si>
  <si>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</si>
  <si>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</si>
  <si>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</si>
  <si>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</si>
  <si>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</si>
  <si>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</si>
  <si>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</si>
  <si>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</si>
  <si>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</si>
  <si>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</si>
  <si>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</si>
  <si>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</si>
  <si>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</si>
  <si>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</si>
  <si>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</si>
  <si>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</si>
  <si>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</si>
  <si>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</si>
  <si>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</si>
  <si>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</si>
  <si>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</si>
  <si>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</si>
  <si>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</si>
  <si>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</si>
  <si>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</si>
  <si>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</si>
  <si>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</si>
  <si>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</si>
  <si>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</si>
  <si>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</si>
  <si>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</si>
  <si>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</si>
  <si>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</si>
  <si>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</si>
  <si>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</si>
  <si>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</si>
  <si>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</si>
  <si>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+ 0.21%</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</si>
  <si>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</si>
  <si>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</si>
  <si>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</si>
  <si>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</si>
  <si>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</si>
  <si>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</si>
  <si>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</si>
  <si>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</si>
  <si>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</si>
  <si>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</si>
  <si>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</si>
  <si>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</si>
  <si>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</si>
  <si>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</si>
  <si>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</si>
  <si>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65</t>
  </si>
  <si>
    <t>Series 65 Tap 1</t>
  </si>
  <si>
    <t>Series 65 Tap 2</t>
  </si>
  <si>
    <t>Series 65 Tap 3</t>
  </si>
  <si>
    <t>Series 65 Tap 4</t>
  </si>
  <si>
    <t>Series 66</t>
  </si>
  <si>
    <t>Series 66 Tap 1</t>
  </si>
  <si>
    <t>XS1111559685</t>
  </si>
  <si>
    <t>XS1220923996</t>
  </si>
  <si>
    <t>XS1360443979</t>
  </si>
  <si>
    <t>XS1607992424</t>
  </si>
  <si>
    <t>XS1719070390</t>
  </si>
  <si>
    <t>Annually - 21 April</t>
  </si>
  <si>
    <t>Annually - 9 August</t>
  </si>
  <si>
    <t>05 Feb, May, Aug, Nov</t>
  </si>
  <si>
    <t>16 Feb, May, Aug, Nov</t>
  </si>
  <si>
    <t>3M GBP Libor + 0.27%</t>
  </si>
  <si>
    <t>3M GBP Libor + 0.23%</t>
  </si>
  <si>
    <t>1M EURIBOR + 0.14%</t>
  </si>
  <si>
    <t>1M EURIBOR + 0.01%</t>
  </si>
  <si>
    <t>1M EURIBOR + 0.23%</t>
  </si>
  <si>
    <t>1M GBP Libor + 0.27%</t>
  </si>
  <si>
    <t>1M GBP Libor + 0.23%</t>
  </si>
  <si>
    <t>3M GBP Libor +0.63125%</t>
  </si>
  <si>
    <t>3M GBP Libor +0.545%</t>
  </si>
  <si>
    <t>3M GBP Libor +0.5215%</t>
  </si>
  <si>
    <t>3M GBP Libor +0.78875%</t>
  </si>
  <si>
    <t>Series 67</t>
  </si>
  <si>
    <t>Series 68</t>
  </si>
  <si>
    <t>Series 69</t>
  </si>
  <si>
    <t>Series 70</t>
  </si>
  <si>
    <t>Series 71</t>
  </si>
  <si>
    <t>Series 72</t>
  </si>
  <si>
    <t xml:space="preserve">XS1748479919 </t>
  </si>
  <si>
    <t>XS1807191058</t>
  </si>
  <si>
    <t>XS1880870602</t>
  </si>
  <si>
    <t>XS1880870784</t>
  </si>
  <si>
    <t>XS1949730557</t>
  </si>
  <si>
    <t>XS1995645287</t>
  </si>
  <si>
    <t>Annually - 18 January</t>
  </si>
  <si>
    <t>13 Jan , Apr, Jul, Oct,</t>
  </si>
  <si>
    <t>Annually - 20 September</t>
  </si>
  <si>
    <t>20 Dec, Mar, Jun, Sep</t>
  </si>
  <si>
    <t>12 Feb, May, Aug, Nov</t>
  </si>
  <si>
    <t>Annually - 12 May</t>
  </si>
  <si>
    <t>3M GBP Libor + 0.22%</t>
  </si>
  <si>
    <t>SONIA +0.43%</t>
  </si>
  <si>
    <t>SONIA +0.73%</t>
  </si>
  <si>
    <t>1M EURIBOR - 0.2%</t>
  </si>
  <si>
    <t>1M GBP Libor + 0.22%</t>
  </si>
  <si>
    <t>1M EURIBOR + 0.1%</t>
  </si>
  <si>
    <t>3M GBP Libor +0.434%</t>
  </si>
  <si>
    <t>3M GBP Libor +0.475%</t>
  </si>
  <si>
    <t>SONIA +0.612%</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</si>
  <si>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</si>
  <si>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</si>
  <si>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</si>
  <si>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</si>
  <si>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</si>
  <si>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</si>
  <si>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</si>
  <si>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</si>
  <si>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</si>
  <si>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</si>
  <si>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</si>
  <si>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</si>
  <si>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</si>
  <si>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</si>
  <si>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</si>
  <si>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</si>
  <si>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</si>
  <si>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</si>
  <si>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</si>
  <si>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</si>
  <si>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</si>
  <si>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</si>
  <si>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</si>
  <si>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</si>
  <si>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</si>
  <si>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</si>
  <si>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</si>
  <si>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</si>
  <si>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</si>
  <si>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</si>
  <si>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</si>
  <si>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</si>
  <si>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</si>
  <si>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</si>
  <si>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</si>
  <si>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</si>
  <si>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</si>
  <si>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</si>
  <si>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</si>
  <si>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</si>
  <si>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</si>
  <si>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Covered Bond Swap provider rating triggers - San UK
(</t>
    </r>
    <r>
      <rPr>
        <i/>
        <sz val="10"/>
        <rFont val="Arial"/>
        <family val="2"/>
      </rPr>
      <t>Relevant to Covered Bond Swaps pre Series 72)</t>
    </r>
  </si>
  <si>
    <t xml:space="preserve">Loss of required rating by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</si>
  <si>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</si>
  <si>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</si>
  <si>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r>
      <t xml:space="preserve">Covered Bond Swap provider rating triggers - San UK
</t>
    </r>
    <r>
      <rPr>
        <i/>
        <sz val="10"/>
        <rFont val="Arial"/>
        <family val="2"/>
      </rPr>
      <t>(Relevant to Covered Bond Swaps post and inclusive of Series 72)</t>
    </r>
  </si>
  <si>
    <t xml:space="preserve">ST:
-/ -/ &lt;F1 
LT:
&lt;A- / &lt;A3(cr) or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</si>
  <si>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Moody's, S&amp;P and Fitch . For S&amp;P, the provisions relating to S&amp;P Adequate is applied.
A subsequent trigger exists for S&amp;P for loss of A- (LT). A subsequent trigger exists for Moody's for loss of Baa1 (LT) or Baa1 (cr).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</si>
  <si>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</si>
  <si>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</si>
  <si>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</si>
  <si>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</si>
  <si>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</si>
  <si>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</si>
  <si>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</si>
  <si>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</si>
  <si>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</si>
  <si>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</si>
  <si>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</si>
  <si>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</si>
  <si>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</si>
  <si>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</si>
  <si>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</si>
  <si>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</si>
  <si>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</si>
  <si>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</si>
  <si>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</si>
  <si>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</si>
  <si>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</si>
  <si>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</si>
  <si>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</si>
  <si>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</si>
  <si>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</si>
  <si>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</si>
  <si>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</si>
  <si>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</si>
  <si>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</si>
  <si>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</si>
  <si>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</si>
  <si>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</si>
  <si>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</si>
  <si>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</si>
  <si>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</si>
  <si>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</si>
  <si>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</si>
  <si>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</si>
  <si>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</si>
  <si>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</si>
  <si>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</si>
  <si>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</si>
  <si>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</si>
  <si>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</si>
  <si>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</si>
  <si>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</si>
  <si>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</si>
  <si>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</si>
  <si>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</si>
  <si>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</si>
  <si>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</si>
  <si>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</si>
  <si>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</si>
  <si>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</si>
  <si>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</si>
  <si>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</si>
  <si>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</si>
  <si>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</si>
  <si>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</si>
  <si>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</si>
  <si>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</si>
  <si>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</si>
  <si>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</si>
  <si>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 (Principal Ledger=£1,815,555,079)+(Payments Ledger=£0) ]</t>
  </si>
  <si>
    <t>Value as at 01-08-19 
for the reporting period</t>
  </si>
  <si>
    <t>01 August 2019 (Calculation Period Start Date 01 August 2019 inclusive)</t>
  </si>
  <si>
    <t>01 September 2019 (Calculation Period Start Date 01 September 2019 exclusive)</t>
  </si>
  <si>
    <t>Value as at 01-09-19 
for the reporting period</t>
  </si>
  <si>
    <t>Value as at 01-09-19</t>
  </si>
  <si>
    <t>Programme-Level Characteristics - as at 31-08-19</t>
  </si>
  <si>
    <t>Stratification tables are all as of 31-08-19</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</si>
</sst>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6">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7" fillId="12" borderId="0" applyNumberFormat="0" applyBorder="0" applyAlignment="0" applyProtection="0"/>
    <xf numFmtId="0" fontId="45" fillId="12"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7" fillId="16" borderId="0" applyNumberFormat="0" applyBorder="0" applyAlignment="0" applyProtection="0"/>
    <xf numFmtId="0" fontId="45" fillId="1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17" fillId="20"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5" fillId="20"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4"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5" fillId="24"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7" fillId="28" borderId="0" applyNumberFormat="0" applyBorder="0" applyAlignment="0" applyProtection="0"/>
    <xf numFmtId="0" fontId="45" fillId="28"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17" fillId="32"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5" fillId="32"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17" fillId="9" borderId="0" applyNumberFormat="0" applyBorder="0" applyAlignment="0" applyProtection="0"/>
    <xf numFmtId="0" fontId="45" fillId="9"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7" fillId="13" borderId="0" applyNumberFormat="0" applyBorder="0" applyAlignment="0" applyProtection="0"/>
    <xf numFmtId="0" fontId="45" fillId="13"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17" fillId="17" borderId="0" applyNumberFormat="0" applyBorder="0" applyAlignment="0" applyProtection="0"/>
    <xf numFmtId="0" fontId="45" fillId="17"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1" borderId="0" applyNumberFormat="0" applyBorder="0" applyAlignment="0" applyProtection="0"/>
    <xf numFmtId="0" fontId="45" fillId="2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7" fillId="25" borderId="0" applyNumberFormat="0" applyBorder="0" applyAlignment="0" applyProtection="0"/>
    <xf numFmtId="0" fontId="45" fillId="25"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17" fillId="29" borderId="0" applyNumberFormat="0" applyBorder="0" applyAlignment="0" applyProtection="0"/>
    <xf numFmtId="0" fontId="45" fillId="29"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7" fillId="3" borderId="0" applyNumberFormat="0" applyBorder="0" applyAlignment="0" applyProtection="0"/>
    <xf numFmtId="0" fontId="47" fillId="3"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183" fontId="48"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11" fillId="6" borderId="4" applyNumberFormat="0" applyAlignment="0" applyProtection="0"/>
    <xf numFmtId="0" fontId="51" fillId="6" borderId="4"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0" fillId="58" borderId="27"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13" fillId="7" borderId="7" applyNumberFormat="0" applyAlignment="0" applyProtection="0"/>
    <xf numFmtId="0" fontId="53" fillId="7" borderId="7"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52" fillId="59"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4" fillId="0" borderId="0" applyFont="0" applyFill="0" applyBorder="0" applyAlignment="0" applyProtection="0">
      <alignment horizontal="right"/>
    </xf>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3"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5"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2"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4" fillId="0" borderId="0" applyFont="0" applyFill="0" applyBorder="0" applyAlignment="0" applyProtection="0">
      <alignment horizontal="right"/>
    </xf>
    <xf numFmtId="191"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0" fontId="49" fillId="60" borderId="17" applyNumberFormat="0" applyFont="0" applyBorder="0" applyAlignment="0" applyProtection="0">
      <alignment horizontal="centerContinuous"/>
    </xf>
    <xf numFmtId="14" fontId="56" fillId="0" borderId="0"/>
    <xf numFmtId="192" fontId="54" fillId="0" borderId="0" applyFont="0" applyFill="0" applyBorder="0" applyAlignment="0" applyProtection="0"/>
    <xf numFmtId="14" fontId="42" fillId="0" borderId="0" applyFill="0" applyBorder="0" applyAlignment="0"/>
    <xf numFmtId="14" fontId="56" fillId="0" borderId="0"/>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193" fontId="54"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Fill="0" applyBorder="0" applyProtection="0">
      <alignment horizontal="left"/>
    </xf>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 fillId="2" borderId="0" applyNumberFormat="0" applyBorder="0" applyAlignment="0" applyProtection="0"/>
    <xf numFmtId="0" fontId="61" fillId="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60" fillId="42" borderId="0" applyNumberFormat="0" applyBorder="0"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196" fontId="54" fillId="0" borderId="0" applyFont="0" applyFill="0" applyBorder="0" applyAlignment="0" applyProtection="0">
      <alignment horizontal="right"/>
    </xf>
    <xf numFmtId="0" fontId="62" fillId="0" borderId="0" applyProtection="0">
      <alignment horizontal="right"/>
    </xf>
    <xf numFmtId="0" fontId="63" fillId="0" borderId="31" applyNumberFormat="0" applyAlignment="0" applyProtection="0">
      <alignment horizontal="left" vertical="center"/>
    </xf>
    <xf numFmtId="0" fontId="63" fillId="0" borderId="11">
      <alignment horizontal="left" vertical="center"/>
    </xf>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3" fillId="0" borderId="1" applyNumberFormat="0" applyFill="0" applyAlignment="0" applyProtection="0"/>
    <xf numFmtId="0" fontId="65" fillId="0" borderId="1"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4" fillId="0" borderId="2" applyNumberFormat="0" applyFill="0" applyAlignment="0" applyProtection="0"/>
    <xf numFmtId="0" fontId="67" fillId="0" borderId="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5" fillId="0" borderId="3" applyNumberFormat="0" applyFill="0" applyAlignment="0" applyProtection="0"/>
    <xf numFmtId="0" fontId="69" fillId="0" borderId="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7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29" fillId="0" borderId="0" applyNumberFormat="0" applyFill="0" applyBorder="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3" fillId="34" borderId="35" applyNumberFormat="0">
      <alignment horizontal="right"/>
    </xf>
    <xf numFmtId="0" fontId="73" fillId="34" borderId="35" applyNumberFormat="0">
      <alignment horizontal="right"/>
    </xf>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9" fillId="5" borderId="4" applyNumberFormat="0" applyAlignment="0" applyProtection="0"/>
    <xf numFmtId="0" fontId="74" fillId="5" borderId="4"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2" fillId="45" borderId="27" applyNumberFormat="0" applyAlignment="0" applyProtection="0"/>
    <xf numFmtId="0" fontId="75"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12" fillId="0" borderId="6" applyNumberFormat="0" applyFill="0" applyAlignment="0" applyProtection="0"/>
    <xf numFmtId="0" fontId="77" fillId="0" borderId="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197" fontId="54" fillId="0" borderId="0" applyFont="0" applyFill="0" applyBorder="0" applyAlignment="0" applyProtection="0">
      <alignment horizontal="right"/>
    </xf>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8" fillId="4" borderId="0" applyNumberFormat="0" applyBorder="0" applyAlignment="0" applyProtection="0"/>
    <xf numFmtId="0" fontId="79" fillId="4"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0" fontId="78" fillId="62" borderId="0" applyNumberFormat="0" applyBorder="0" applyAlignment="0" applyProtection="0"/>
    <xf numFmtId="37" fontId="80" fillId="0" borderId="0"/>
    <xf numFmtId="198" fontId="8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9" fillId="0" borderId="0"/>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9" fillId="0" borderId="0"/>
    <xf numFmtId="0" fontId="49" fillId="0" borderId="0"/>
    <xf numFmtId="0" fontId="27" fillId="0" borderId="0"/>
    <xf numFmtId="0" fontId="27" fillId="0" borderId="0"/>
    <xf numFmtId="0" fontId="27" fillId="0" borderId="0"/>
    <xf numFmtId="0" fontId="8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3" fillId="0" borderId="0"/>
    <xf numFmtId="0" fontId="5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xf numFmtId="0" fontId="43" fillId="0" borderId="0"/>
    <xf numFmtId="0" fontId="1" fillId="0" borderId="0"/>
    <xf numFmtId="0" fontId="1" fillId="0" borderId="0"/>
    <xf numFmtId="0" fontId="1" fillId="0" borderId="0"/>
    <xf numFmtId="0" fontId="1" fillId="0" borderId="0"/>
    <xf numFmtId="0" fontId="82" fillId="0" borderId="0"/>
    <xf numFmtId="0" fontId="43" fillId="0" borderId="0"/>
    <xf numFmtId="0" fontId="1" fillId="0" borderId="0"/>
    <xf numFmtId="0" fontId="1" fillId="0" borderId="0"/>
    <xf numFmtId="0" fontId="43" fillId="0" borderId="0"/>
    <xf numFmtId="0" fontId="1" fillId="0" borderId="0"/>
    <xf numFmtId="0" fontId="1" fillId="0" borderId="0"/>
    <xf numFmtId="0" fontId="43" fillId="0" borderId="0">
      <alignment horizontal="left" wrapText="1"/>
    </xf>
    <xf numFmtId="0" fontId="27" fillId="0" borderId="0"/>
    <xf numFmtId="0" fontId="27" fillId="0" borderId="0"/>
    <xf numFmtId="0" fontId="27" fillId="0" borderId="0"/>
    <xf numFmtId="0" fontId="4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43" fillId="0" borderId="0"/>
    <xf numFmtId="0" fontId="1" fillId="0" borderId="0"/>
    <xf numFmtId="0" fontId="1" fillId="0" borderId="0"/>
    <xf numFmtId="0" fontId="43"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3"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8" borderId="8" applyNumberFormat="0" applyFont="0" applyAlignment="0" applyProtection="0"/>
    <xf numFmtId="0" fontId="43" fillId="63" borderId="37" applyNumberFormat="0" applyFont="0" applyAlignment="0" applyProtection="0"/>
    <xf numFmtId="0" fontId="43" fillId="8" borderId="8"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27" fillId="63" borderId="37" applyNumberFormat="0" applyFont="0" applyAlignment="0" applyProtection="0"/>
    <xf numFmtId="0" fontId="27" fillId="63" borderId="37"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0" fontId="43" fillId="63"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10" fillId="6" borderId="5" applyNumberFormat="0" applyAlignment="0" applyProtection="0"/>
    <xf numFmtId="0" fontId="85" fillId="6" borderId="5"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0" fontId="84" fillId="58" borderId="38" applyNumberFormat="0" applyAlignment="0" applyProtection="0"/>
    <xf numFmtId="40" fontId="86" fillId="34" borderId="0">
      <alignment horizontal="right"/>
    </xf>
    <xf numFmtId="0" fontId="87" fillId="34" borderId="0">
      <alignment horizontal="right"/>
    </xf>
    <xf numFmtId="0" fontId="88" fillId="34" borderId="22"/>
    <xf numFmtId="0" fontId="88" fillId="0" borderId="0" applyBorder="0">
      <alignment horizontal="centerContinuous"/>
    </xf>
    <xf numFmtId="0" fontId="89" fillId="0" borderId="0" applyBorder="0">
      <alignment horizontal="centerContinuous"/>
    </xf>
    <xf numFmtId="1" fontId="90" fillId="0" borderId="0" applyProtection="0">
      <alignment horizontal="right" vertical="center"/>
    </xf>
    <xf numFmtId="0" fontId="56" fillId="0" borderId="39" applyNumberFormat="0" applyAlignment="0" applyProtection="0"/>
    <xf numFmtId="0" fontId="48" fillId="64" borderId="0" applyNumberFormat="0" applyFont="0" applyBorder="0" applyAlignment="0" applyProtection="0"/>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91" fillId="66" borderId="26" applyNumberFormat="0" applyFont="0" applyBorder="0" applyAlignment="0" applyProtection="0">
      <alignment horizontal="center"/>
    </xf>
    <xf numFmtId="0" fontId="48" fillId="0" borderId="40" applyNumberFormat="0" applyAlignment="0" applyProtection="0"/>
    <xf numFmtId="0" fontId="48" fillId="0" borderId="41" applyNumberFormat="0" applyAlignment="0" applyProtection="0"/>
    <xf numFmtId="0" fontId="56" fillId="0" borderId="42" applyNumberFormat="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3"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4" fillId="35" borderId="0"/>
    <xf numFmtId="200" fontId="95" fillId="67" borderId="43" applyFont="0" applyBorder="0" applyAlignment="0" applyProtection="0">
      <alignment horizontal="centerContinuous"/>
    </xf>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7" fillId="0" borderId="0" applyBorder="0" applyProtection="0">
      <alignment vertical="center"/>
    </xf>
    <xf numFmtId="193" fontId="97" fillId="0" borderId="18" applyBorder="0" applyProtection="0">
      <alignment horizontal="right" vertical="center"/>
    </xf>
    <xf numFmtId="0" fontId="98" fillId="68" borderId="0" applyBorder="0" applyProtection="0">
      <alignment horizontal="centerContinuous" vertical="center"/>
    </xf>
    <xf numFmtId="0" fontId="98" fillId="69" borderId="18" applyBorder="0" applyProtection="0">
      <alignment horizontal="centerContinuous" vertical="center"/>
    </xf>
    <xf numFmtId="0" fontId="99" fillId="0" borderId="0" applyBorder="0" applyProtection="0">
      <alignment horizontal="left"/>
    </xf>
    <xf numFmtId="0" fontId="100" fillId="0" borderId="0" applyFill="0" applyBorder="0" applyProtection="0">
      <alignment horizontal="left"/>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49" fontId="42"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2"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6" fillId="0" borderId="9" applyNumberFormat="0" applyFill="0" applyAlignment="0" applyProtection="0"/>
    <xf numFmtId="0" fontId="103" fillId="0" borderId="9"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0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14" fontId="48" fillId="0" borderId="0" applyFont="0" applyFill="0" applyBorder="0" applyProtection="0"/>
  </cellStyleXfs>
  <cellXfs count="350">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4" fontId="27" fillId="36" borderId="11" xfId="0" applyNumberFormat="1" applyFont="1" applyFill="1" applyBorder="1" applyAlignment="1">
      <alignment horizontal="left" wrapText="1"/>
    </xf>
    <xf numFmtId="165" fontId="27" fillId="37"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7" borderId="13" xfId="0" applyFont="1" applyFill="1" applyBorder="1" applyAlignment="1"/>
    <xf numFmtId="0" fontId="27" fillId="37"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7"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6"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6"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34" borderId="0" xfId="0" applyFont="1" applyFill="1" applyBorder="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4" fontId="32" fillId="36"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7" borderId="10" xfId="2" applyNumberFormat="1" applyFont="1" applyFill="1" applyBorder="1" applyAlignment="1"/>
    <xf numFmtId="167" fontId="30" fillId="34" borderId="0" xfId="0" applyNumberFormat="1" applyFont="1" applyFill="1" applyAlignment="1"/>
    <xf numFmtId="4" fontId="27" fillId="37" borderId="10" xfId="0" applyNumberFormat="1" applyFont="1" applyFill="1" applyBorder="1" applyAlignment="1">
      <alignment horizontal="right" wrapText="1"/>
    </xf>
    <xf numFmtId="10" fontId="27" fillId="37" borderId="10" xfId="0" applyNumberFormat="1" applyFont="1" applyFill="1" applyBorder="1" applyAlignment="1">
      <alignment horizontal="right" wrapText="1"/>
    </xf>
    <xf numFmtId="167" fontId="30" fillId="38" borderId="0" xfId="0" applyNumberFormat="1" applyFont="1" applyFill="1" applyAlignment="1"/>
    <xf numFmtId="175" fontId="27" fillId="35" borderId="10" xfId="0" applyNumberFormat="1" applyFont="1" applyFill="1" applyBorder="1" applyAlignment="1">
      <alignment horizontal="right" wrapText="1"/>
    </xf>
    <xf numFmtId="10" fontId="33" fillId="34" borderId="0" xfId="0" applyNumberFormat="1" applyFont="1" applyFill="1" applyAlignment="1"/>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8" borderId="0" xfId="0" applyNumberFormat="1" applyFont="1" applyFill="1" applyAlignment="1"/>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7"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177" fontId="34" fillId="37" borderId="10" xfId="0" applyNumberFormat="1" applyFont="1" applyFill="1" applyBorder="1" applyAlignment="1">
      <alignment horizontal="right"/>
    </xf>
    <xf numFmtId="10" fontId="34" fillId="37" borderId="10" xfId="2" applyNumberFormat="1" applyFont="1" applyFill="1" applyBorder="1" applyAlignment="1"/>
    <xf numFmtId="167" fontId="34" fillId="36" borderId="12" xfId="0" applyNumberFormat="1" applyFont="1" applyFill="1" applyBorder="1" applyAlignment="1">
      <alignment wrapText="1"/>
    </xf>
    <xf numFmtId="10" fontId="34" fillId="36" borderId="10" xfId="2" applyNumberFormat="1" applyFont="1" applyFill="1" applyBorder="1" applyAlignment="1"/>
    <xf numFmtId="177" fontId="27" fillId="37" borderId="10" xfId="0" applyNumberFormat="1" applyFont="1" applyFill="1" applyBorder="1" applyAlignment="1"/>
    <xf numFmtId="167" fontId="27" fillId="36" borderId="12" xfId="0" applyNumberFormat="1" applyFont="1" applyFill="1" applyBorder="1" applyAlignment="1">
      <alignment wrapText="1"/>
    </xf>
    <xf numFmtId="10" fontId="27" fillId="36" borderId="10" xfId="2" applyNumberFormat="1" applyFont="1" applyFill="1" applyBorder="1" applyAlignment="1"/>
    <xf numFmtId="177" fontId="34" fillId="37" borderId="10" xfId="0" applyNumberFormat="1" applyFont="1" applyFill="1" applyBorder="1" applyAlignment="1"/>
    <xf numFmtId="177" fontId="27" fillId="34" borderId="0" xfId="0" applyNumberFormat="1" applyFont="1" applyFill="1" applyAlignment="1"/>
    <xf numFmtId="3"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6" borderId="10" xfId="0" applyNumberFormat="1" applyFont="1" applyFill="1" applyBorder="1" applyAlignment="1"/>
    <xf numFmtId="10" fontId="27" fillId="36" borderId="10" xfId="6" applyNumberFormat="1" applyFont="1" applyFill="1" applyBorder="1" applyAlignment="1"/>
    <xf numFmtId="178" fontId="27" fillId="36"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178" fontId="27" fillId="37" borderId="10" xfId="0" applyNumberFormat="1" applyFont="1" applyFill="1" applyBorder="1" applyAlignment="1"/>
    <xf numFmtId="0" fontId="27" fillId="34" borderId="23" xfId="0" applyFont="1" applyFill="1" applyBorder="1" applyAlignment="1"/>
    <xf numFmtId="177" fontId="27" fillId="36" borderId="23" xfId="0" applyNumberFormat="1" applyFont="1" applyFill="1" applyBorder="1" applyAlignment="1"/>
    <xf numFmtId="10" fontId="27" fillId="36" borderId="23" xfId="0" applyNumberFormat="1" applyFont="1" applyFill="1" applyBorder="1" applyAlignment="1"/>
    <xf numFmtId="167" fontId="27" fillId="36"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7"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3" fontId="27" fillId="35" borderId="12" xfId="0" applyNumberFormat="1"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0" fontId="32" fillId="39" borderId="0" xfId="0" applyFont="1" applyFill="1" applyBorder="1" applyAlignment="1">
      <alignment horizontal="center"/>
    </xf>
    <xf numFmtId="15" fontId="27" fillId="39" borderId="0" xfId="0" applyNumberFormat="1" applyFont="1" applyFill="1" applyBorder="1" applyAlignment="1">
      <alignment horizontal="center"/>
    </xf>
    <xf numFmtId="0" fontId="27" fillId="39" borderId="0" xfId="0" applyFont="1" applyFill="1" applyBorder="1" applyAlignment="1">
      <alignment horizontal="center"/>
    </xf>
    <xf numFmtId="3" fontId="27" fillId="39" borderId="0" xfId="0" applyNumberFormat="1" applyFont="1" applyFill="1" applyBorder="1" applyAlignment="1">
      <alignment horizontal="center"/>
    </xf>
    <xf numFmtId="180" fontId="27" fillId="39" borderId="0" xfId="0" applyNumberFormat="1" applyFont="1" applyFill="1" applyBorder="1" applyAlignment="1">
      <alignment horizontal="center"/>
    </xf>
    <xf numFmtId="0" fontId="0" fillId="39" borderId="0" xfId="0" applyFill="1" applyBorder="1" applyAlignment="1">
      <alignment horizontal="center"/>
    </xf>
    <xf numFmtId="166" fontId="27" fillId="39" borderId="0" xfId="0" applyNumberFormat="1" applyFont="1" applyFill="1" applyBorder="1" applyAlignment="1">
      <alignment horizontal="center"/>
    </xf>
    <xf numFmtId="170" fontId="27" fillId="39" borderId="0" xfId="0" applyNumberFormat="1" applyFont="1" applyFill="1" applyBorder="1" applyAlignment="1">
      <alignment horizontal="center"/>
    </xf>
    <xf numFmtId="181" fontId="27" fillId="39"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6" borderId="10" xfId="0" applyNumberFormat="1" applyFont="1" applyFill="1" applyBorder="1" applyAlignment="1">
      <alignment vertical="top" wrapText="1"/>
    </xf>
    <xf numFmtId="166" fontId="27" fillId="36" borderId="10" xfId="0" applyNumberFormat="1" applyFont="1" applyFill="1" applyBorder="1" applyAlignment="1">
      <alignment horizontal="center" vertical="top"/>
    </xf>
    <xf numFmtId="2" fontId="27" fillId="36" borderId="10" xfId="0" applyNumberFormat="1" applyFont="1" applyFill="1" applyBorder="1" applyAlignment="1">
      <alignment vertical="top" wrapText="1"/>
    </xf>
    <xf numFmtId="0" fontId="27" fillId="36"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8" fillId="35" borderId="24" xfId="8" applyFont="1" applyFill="1" applyBorder="1"/>
    <xf numFmtId="0" fontId="39" fillId="35" borderId="26" xfId="8" applyFont="1" applyFill="1" applyBorder="1" applyAlignment="1">
      <alignment horizontal="left"/>
    </xf>
    <xf numFmtId="0" fontId="39"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40"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8" fillId="35" borderId="20" xfId="8" applyFont="1" applyFill="1" applyBorder="1"/>
    <xf numFmtId="0" fontId="23" fillId="35" borderId="17" xfId="8" applyFont="1" applyFill="1" applyBorder="1"/>
    <xf numFmtId="0" fontId="39"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8" fillId="35" borderId="26" xfId="8" applyFont="1" applyFill="1" applyBorder="1"/>
    <xf numFmtId="0" fontId="23" fillId="35" borderId="20" xfId="8" applyFont="1" applyFill="1" applyBorder="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1"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166" fontId="27" fillId="35" borderId="10" xfId="0" applyNumberFormat="1" applyFont="1" applyFill="1" applyBorder="1" applyAlignment="1">
      <alignment vertical="top" wrapText="1"/>
    </xf>
    <xf numFmtId="0" fontId="27" fillId="35" borderId="10" xfId="0" applyFont="1" applyFill="1" applyBorder="1" applyAlignment="1">
      <alignment wrapText="1"/>
    </xf>
    <xf numFmtId="2" fontId="27" fillId="35" borderId="10" xfId="0" applyNumberFormat="1" applyFont="1" applyFill="1" applyBorder="1" applyAlignment="1">
      <alignment vertical="top" wrapText="1"/>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6" borderId="13" xfId="0" applyNumberFormat="1" applyFont="1" applyFill="1" applyBorder="1" applyAlignment="1">
      <alignment horizontal="left" vertical="top" wrapText="1"/>
    </xf>
    <xf numFmtId="166" fontId="27" fillId="36" borderId="11" xfId="0" applyNumberFormat="1" applyFont="1" applyFill="1" applyBorder="1" applyAlignment="1">
      <alignment horizontal="left" vertical="top" wrapText="1"/>
    </xf>
    <xf numFmtId="166" fontId="27" fillId="36" borderId="12" xfId="0" applyNumberFormat="1" applyFont="1" applyFill="1" applyBorder="1" applyAlignment="1">
      <alignment horizontal="left" vertical="top" wrapText="1"/>
    </xf>
    <xf numFmtId="2" fontId="27" fillId="36" borderId="13" xfId="0" applyNumberFormat="1" applyFont="1" applyFill="1" applyBorder="1" applyAlignment="1">
      <alignment vertical="top" wrapText="1"/>
    </xf>
    <xf numFmtId="2" fontId="27" fillId="36" borderId="11" xfId="0" applyNumberFormat="1" applyFont="1" applyFill="1" applyBorder="1" applyAlignment="1">
      <alignment vertical="top" wrapText="1"/>
    </xf>
    <xf numFmtId="2" fontId="27" fillId="36" borderId="12" xfId="0" applyNumberFormat="1" applyFont="1" applyFill="1" applyBorder="1" applyAlignment="1">
      <alignment vertical="top" wrapText="1"/>
    </xf>
    <xf numFmtId="166" fontId="27" fillId="36" borderId="13" xfId="0" applyNumberFormat="1" applyFont="1" applyFill="1" applyBorder="1" applyAlignment="1">
      <alignment horizontal="left" vertical="top"/>
    </xf>
    <xf numFmtId="166" fontId="27" fillId="36" borderId="11" xfId="0" applyNumberFormat="1" applyFont="1" applyFill="1" applyBorder="1" applyAlignment="1">
      <alignment horizontal="left" vertical="top"/>
    </xf>
    <xf numFmtId="166" fontId="27" fillId="36" borderId="12" xfId="0" applyNumberFormat="1" applyFont="1" applyFill="1" applyBorder="1" applyAlignment="1">
      <alignment horizontal="left" vertical="top"/>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0" fontId="27" fillId="35" borderId="13" xfId="0" applyFont="1" applyFill="1" applyBorder="1" applyAlignment="1">
      <alignment horizontal="center"/>
    </xf>
    <xf numFmtId="0" fontId="27" fillId="35" borderId="12" xfId="0" applyFont="1" applyFill="1" applyBorder="1" applyAlignment="1">
      <alignment horizontal="center"/>
    </xf>
    <xf numFmtId="166" fontId="27" fillId="35" borderId="13" xfId="0" applyNumberFormat="1" applyFont="1" applyFill="1" applyBorder="1" applyAlignment="1">
      <alignment horizontal="center"/>
    </xf>
    <xf numFmtId="166" fontId="27" fillId="35" borderId="12" xfId="0" applyNumberFormat="1" applyFont="1" applyFill="1" applyBorder="1" applyAlignment="1">
      <alignment horizontal="center"/>
    </xf>
    <xf numFmtId="170" fontId="27" fillId="35" borderId="13" xfId="0" applyNumberFormat="1" applyFont="1" applyFill="1" applyBorder="1" applyAlignment="1">
      <alignment horizontal="center"/>
    </xf>
    <xf numFmtId="170" fontId="27" fillId="35" borderId="12" xfId="0" applyNumberFormat="1" applyFont="1" applyFill="1" applyBorder="1" applyAlignment="1">
      <alignment horizontal="center"/>
    </xf>
    <xf numFmtId="170" fontId="0" fillId="35" borderId="12" xfId="0" applyNumberFormat="1" applyFill="1" applyBorder="1" applyAlignment="1">
      <alignment horizontal="center"/>
    </xf>
    <xf numFmtId="180" fontId="27" fillId="35" borderId="13" xfId="0" applyNumberFormat="1" applyFont="1" applyFill="1" applyBorder="1" applyAlignment="1">
      <alignment horizontal="center"/>
    </xf>
    <xf numFmtId="180" fontId="27" fillId="35" borderId="12" xfId="0" applyNumberFormat="1" applyFont="1" applyFill="1" applyBorder="1" applyAlignment="1">
      <alignment horizontal="center"/>
    </xf>
    <xf numFmtId="15" fontId="27" fillId="35" borderId="13" xfId="0" applyNumberFormat="1" applyFont="1" applyFill="1" applyBorder="1" applyAlignment="1">
      <alignment horizontal="center"/>
    </xf>
    <xf numFmtId="15" fontId="27"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3" fontId="27" fillId="35" borderId="13" xfId="0" applyNumberFormat="1" applyFont="1" applyFill="1" applyBorder="1" applyAlignment="1">
      <alignment horizontal="center"/>
    </xf>
    <xf numFmtId="3" fontId="27" fillId="35" borderId="12" xfId="0" applyNumberFormat="1" applyFont="1" applyFill="1" applyBorder="1" applyAlignment="1">
      <alignment horizontal="center"/>
    </xf>
    <xf numFmtId="0" fontId="32" fillId="35" borderId="13" xfId="0" applyFont="1" applyFill="1" applyBorder="1" applyAlignment="1">
      <alignment horizontal="center"/>
    </xf>
    <xf numFmtId="0" fontId="32" fillId="35" borderId="12" xfId="0" applyFont="1" applyFill="1" applyBorder="1" applyAlignment="1">
      <alignment horizontal="center"/>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850475"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397097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526637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630459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758761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89477850"/>
          <a:ext cx="1132599" cy="972517"/>
        </a:xfrm>
        <a:prstGeom prst="rect">
          <a:avLst/>
        </a:prstGeom>
        <a:noFill/>
        <a:ln w="9525">
          <a:noFill/>
          <a:miter lim="800000"/>
          <a:headEnd/>
          <a:tailEnd/>
        </a:ln>
      </xdr:spPr>
    </xdr:pic>
    <xdr:clientData/>
  </xdr:twoCellAnchor>
  <xdr:twoCellAnchor editAs="oneCell">
    <xdr:from>
      <xdr:col>10</xdr:col>
      <xdr:colOff>1400175</xdr:colOff>
      <xdr:row>554</xdr:row>
      <xdr:rowOff>0</xdr:rowOff>
    </xdr:from>
    <xdr:to>
      <xdr:col>11</xdr:col>
      <xdr:colOff>646824</xdr:colOff>
      <xdr:row>556</xdr:row>
      <xdr:rowOff>314327</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113880900"/>
          <a:ext cx="1132599" cy="962027"/>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990227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894778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1"/>
  <sheetViews>
    <sheetView tabSelected="1" zoomScale="85" zoomScaleNormal="85" workbookViewId="0">
      <pane xSplit="1" topLeftCell="B1" activePane="topRight" state="frozen"/>
      <selection activeCell="A196" sqref="A196"/>
      <selection pane="topRight" activeCell="H12" sqref="H12"/>
    </sheetView>
  </sheetViews>
  <sheetFormatPr defaultRowHeight="12.75"/>
  <cols>
    <col min="1" max="1" width="59.85546875" style="244" customWidth="1"/>
    <col min="2" max="3" width="28.28515625" style="244" customWidth="1"/>
    <col min="4" max="4" width="19.85546875" style="244" customWidth="1"/>
    <col min="5" max="5" width="36.5703125" style="244" customWidth="1"/>
    <col min="6" max="11" width="28.28515625" style="244" customWidth="1"/>
    <col min="12" max="12" width="27.28515625" style="244" customWidth="1"/>
    <col min="13" max="16384" width="9.140625" style="62"/>
  </cols>
  <sheetData>
    <row r="1" spans="1:12" s="2" customFormat="1" ht="25.5" customHeight="1">
      <c r="A1" s="271" t="s">
        <v>0</v>
      </c>
      <c r="B1" s="271"/>
      <c r="C1" s="271"/>
      <c r="D1" s="271"/>
      <c r="E1" s="271"/>
      <c r="F1" s="271"/>
      <c r="G1" s="271"/>
      <c r="H1" s="271"/>
      <c r="I1" s="271"/>
      <c r="J1" s="271"/>
      <c r="K1" s="271"/>
      <c r="L1" s="1"/>
    </row>
    <row r="2" spans="1:12" s="2" customFormat="1" ht="25.5" customHeight="1">
      <c r="A2" s="271"/>
      <c r="B2" s="271"/>
      <c r="C2" s="271"/>
      <c r="D2" s="271"/>
      <c r="E2" s="271"/>
      <c r="F2" s="271"/>
      <c r="G2" s="271"/>
      <c r="H2" s="271"/>
      <c r="I2" s="271"/>
      <c r="J2" s="271"/>
      <c r="K2" s="271"/>
      <c r="L2" s="1"/>
    </row>
    <row r="3" spans="1:12" s="2" customFormat="1" ht="25.5" customHeight="1">
      <c r="A3" s="272"/>
      <c r="B3" s="272"/>
      <c r="C3" s="272"/>
      <c r="D3" s="272"/>
      <c r="E3" s="272"/>
      <c r="F3" s="272"/>
      <c r="G3" s="272"/>
      <c r="H3" s="272"/>
      <c r="I3" s="272"/>
      <c r="J3" s="272"/>
      <c r="K3" s="272"/>
      <c r="L3" s="3"/>
    </row>
    <row r="4" spans="1:12" s="2" customFormat="1" ht="12.75" customHeight="1">
      <c r="A4" s="4"/>
      <c r="B4" s="4"/>
      <c r="C4" s="4"/>
      <c r="D4" s="4"/>
      <c r="E4" s="4"/>
      <c r="F4" s="4"/>
      <c r="G4" s="4"/>
      <c r="H4" s="4"/>
      <c r="I4" s="4"/>
      <c r="J4" s="4"/>
      <c r="K4" s="4"/>
      <c r="L4" s="4"/>
    </row>
    <row r="5" spans="1:12" s="2" customFormat="1" ht="25.5" customHeight="1">
      <c r="A5" s="347" t="s">
        <v>1</v>
      </c>
      <c r="B5" s="348"/>
      <c r="C5" s="348"/>
      <c r="D5" s="348"/>
      <c r="E5" s="348"/>
      <c r="F5" s="348"/>
      <c r="G5" s="348"/>
      <c r="H5" s="348"/>
      <c r="I5" s="348"/>
      <c r="J5" s="348"/>
      <c r="K5" s="348"/>
      <c r="L5" s="348"/>
    </row>
    <row r="6" spans="1:12" s="2" customFormat="1" ht="25.5" customHeight="1">
      <c r="A6" s="349" t="s">
        <v>2</v>
      </c>
      <c r="B6" s="349"/>
      <c r="C6" s="349"/>
      <c r="D6" s="349"/>
      <c r="E6" s="349"/>
      <c r="F6" s="349"/>
      <c r="G6" s="349"/>
      <c r="H6" s="349"/>
      <c r="I6" s="349"/>
      <c r="J6" s="349"/>
      <c r="K6" s="349"/>
      <c r="L6" s="349"/>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63" t="s">
        <v>5</v>
      </c>
      <c r="C9" s="341"/>
      <c r="D9" s="341"/>
      <c r="E9" s="341"/>
      <c r="F9" s="341"/>
      <c r="G9" s="10"/>
      <c r="H9" s="10"/>
      <c r="I9" s="10"/>
      <c r="J9" s="10"/>
      <c r="K9" s="10"/>
      <c r="L9" s="10"/>
    </row>
    <row r="10" spans="1:12" s="11" customFormat="1">
      <c r="A10" s="12" t="s">
        <v>6</v>
      </c>
      <c r="B10" s="263" t="s">
        <v>7</v>
      </c>
      <c r="C10" s="341"/>
      <c r="D10" s="341"/>
      <c r="E10" s="341"/>
      <c r="F10" s="341"/>
      <c r="G10" s="10"/>
      <c r="H10" s="10"/>
      <c r="I10" s="10"/>
      <c r="J10" s="10"/>
      <c r="K10" s="10"/>
      <c r="L10" s="10"/>
    </row>
    <row r="11" spans="1:12" s="11" customFormat="1">
      <c r="A11" s="12" t="s">
        <v>8</v>
      </c>
      <c r="B11" s="263" t="s">
        <v>9</v>
      </c>
      <c r="C11" s="341"/>
      <c r="D11" s="341"/>
      <c r="E11" s="341"/>
      <c r="F11" s="341"/>
      <c r="G11" s="10"/>
      <c r="H11" s="10"/>
      <c r="I11" s="10"/>
      <c r="J11" s="10"/>
      <c r="K11" s="10"/>
      <c r="L11" s="10"/>
    </row>
    <row r="12" spans="1:12" s="11" customFormat="1">
      <c r="A12" s="12" t="s">
        <v>10</v>
      </c>
      <c r="B12" s="13">
        <f ca="1">TODAY()</f>
        <v>43734</v>
      </c>
      <c r="C12" s="14"/>
      <c r="D12" s="14"/>
      <c r="E12" s="15"/>
      <c r="F12" s="16"/>
      <c r="G12" s="10"/>
      <c r="H12" s="10"/>
      <c r="I12" s="10"/>
      <c r="J12" s="10"/>
      <c r="K12" s="10"/>
      <c r="L12" s="10"/>
    </row>
    <row r="13" spans="1:12" s="11" customFormat="1" ht="12.75" customHeight="1">
      <c r="A13" s="12" t="s">
        <v>11</v>
      </c>
      <c r="B13" s="17" t="s">
        <v>719</v>
      </c>
      <c r="C13" s="18"/>
      <c r="D13" s="18"/>
      <c r="E13" s="19"/>
      <c r="F13" s="20"/>
      <c r="G13" s="10"/>
      <c r="H13" s="10"/>
      <c r="I13" s="10"/>
      <c r="J13" s="10"/>
      <c r="K13" s="10"/>
      <c r="L13" s="10"/>
    </row>
    <row r="14" spans="1:12" s="11" customFormat="1" ht="12.75" customHeight="1">
      <c r="A14" s="21" t="s">
        <v>12</v>
      </c>
      <c r="B14" s="17" t="s">
        <v>720</v>
      </c>
      <c r="C14" s="18"/>
      <c r="D14" s="18"/>
      <c r="E14" s="19"/>
      <c r="F14" s="20"/>
      <c r="G14" s="10"/>
      <c r="H14" s="10"/>
      <c r="I14" s="10"/>
      <c r="J14" s="10"/>
      <c r="K14" s="10"/>
      <c r="L14" s="10"/>
    </row>
    <row r="15" spans="1:12" s="11" customFormat="1">
      <c r="A15" s="12" t="s">
        <v>13</v>
      </c>
      <c r="B15" s="342" t="s">
        <v>14</v>
      </c>
      <c r="C15" s="341"/>
      <c r="D15" s="341"/>
      <c r="E15" s="341"/>
      <c r="F15" s="341"/>
      <c r="G15" s="10"/>
      <c r="H15" s="10"/>
      <c r="I15" s="10"/>
      <c r="J15" s="10"/>
      <c r="K15" s="10"/>
      <c r="L15" s="10"/>
    </row>
    <row r="16" spans="1:12" s="11" customFormat="1">
      <c r="A16" s="22"/>
      <c r="B16" s="22"/>
      <c r="C16" s="22"/>
      <c r="D16" s="22"/>
      <c r="E16" s="22"/>
      <c r="F16" s="22"/>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43" t="s">
        <v>16</v>
      </c>
      <c r="C18" s="344"/>
      <c r="D18" s="345"/>
      <c r="E18" s="346" t="s">
        <v>17</v>
      </c>
      <c r="F18" s="346"/>
      <c r="G18" s="346" t="s">
        <v>18</v>
      </c>
      <c r="H18" s="346"/>
      <c r="I18" s="346" t="s">
        <v>19</v>
      </c>
      <c r="J18" s="346"/>
      <c r="K18" s="10"/>
      <c r="L18" s="10"/>
    </row>
    <row r="19" spans="1:12" s="11" customFormat="1">
      <c r="A19" s="10"/>
      <c r="B19" s="23"/>
      <c r="C19" s="24"/>
      <c r="D19" s="25"/>
      <c r="E19" s="23" t="s">
        <v>20</v>
      </c>
      <c r="F19" s="25" t="s">
        <v>21</v>
      </c>
      <c r="G19" s="23" t="s">
        <v>20</v>
      </c>
      <c r="H19" s="25" t="s">
        <v>21</v>
      </c>
      <c r="I19" s="23" t="s">
        <v>20</v>
      </c>
      <c r="J19" s="25" t="s">
        <v>21</v>
      </c>
      <c r="K19" s="10"/>
      <c r="L19" s="10"/>
    </row>
    <row r="20" spans="1:12" s="11" customFormat="1">
      <c r="A20" s="21" t="s">
        <v>22</v>
      </c>
      <c r="B20" s="338"/>
      <c r="C20" s="339"/>
      <c r="D20" s="340"/>
      <c r="E20" s="26" t="s">
        <v>23</v>
      </c>
      <c r="F20" s="26" t="s">
        <v>24</v>
      </c>
      <c r="G20" s="26" t="s">
        <v>23</v>
      </c>
      <c r="H20" s="26" t="s">
        <v>25</v>
      </c>
      <c r="I20" s="26" t="s">
        <v>26</v>
      </c>
      <c r="J20" s="27" t="s">
        <v>24</v>
      </c>
      <c r="K20" s="10"/>
      <c r="L20" s="10"/>
    </row>
    <row r="21" spans="1:12" s="11" customFormat="1" ht="12.75" customHeight="1">
      <c r="A21" s="21" t="s">
        <v>27</v>
      </c>
      <c r="B21" s="335" t="s">
        <v>5</v>
      </c>
      <c r="C21" s="335"/>
      <c r="D21" s="335"/>
      <c r="E21" s="28" t="s">
        <v>26</v>
      </c>
      <c r="F21" s="26" t="s">
        <v>28</v>
      </c>
      <c r="G21" s="29" t="s">
        <v>26</v>
      </c>
      <c r="H21" s="29" t="s">
        <v>29</v>
      </c>
      <c r="I21" s="28" t="s">
        <v>26</v>
      </c>
      <c r="J21" s="26" t="s">
        <v>30</v>
      </c>
      <c r="K21" s="10"/>
      <c r="L21" s="10"/>
    </row>
    <row r="22" spans="1:12" s="11" customFormat="1">
      <c r="A22" s="21" t="s">
        <v>31</v>
      </c>
      <c r="B22" s="335" t="s">
        <v>5</v>
      </c>
      <c r="C22" s="335"/>
      <c r="D22" s="335"/>
      <c r="E22" s="29" t="s">
        <v>26</v>
      </c>
      <c r="F22" s="26" t="s">
        <v>28</v>
      </c>
      <c r="G22" s="29" t="s">
        <v>26</v>
      </c>
      <c r="H22" s="29" t="s">
        <v>29</v>
      </c>
      <c r="I22" s="29" t="s">
        <v>26</v>
      </c>
      <c r="J22" s="26" t="s">
        <v>30</v>
      </c>
      <c r="K22" s="10"/>
      <c r="L22" s="10"/>
    </row>
    <row r="23" spans="1:12" s="11" customFormat="1">
      <c r="A23" s="21" t="s">
        <v>32</v>
      </c>
      <c r="B23" s="335" t="s">
        <v>5</v>
      </c>
      <c r="C23" s="335"/>
      <c r="D23" s="335"/>
      <c r="E23" s="26" t="s">
        <v>33</v>
      </c>
      <c r="F23" s="26" t="s">
        <v>28</v>
      </c>
      <c r="G23" s="26" t="s">
        <v>34</v>
      </c>
      <c r="H23" s="29" t="s">
        <v>29</v>
      </c>
      <c r="I23" s="26" t="s">
        <v>35</v>
      </c>
      <c r="J23" s="26" t="s">
        <v>30</v>
      </c>
      <c r="K23" s="10"/>
      <c r="L23" s="10"/>
    </row>
    <row r="24" spans="1:12" s="11" customFormat="1">
      <c r="A24" s="21" t="s">
        <v>36</v>
      </c>
      <c r="B24" s="335" t="s">
        <v>37</v>
      </c>
      <c r="C24" s="335"/>
      <c r="D24" s="335"/>
      <c r="E24" s="26" t="s">
        <v>26</v>
      </c>
      <c r="F24" s="26" t="s">
        <v>26</v>
      </c>
      <c r="G24" s="26" t="s">
        <v>26</v>
      </c>
      <c r="H24" s="26" t="s">
        <v>26</v>
      </c>
      <c r="I24" s="26" t="s">
        <v>26</v>
      </c>
      <c r="J24" s="26" t="s">
        <v>26</v>
      </c>
      <c r="K24" s="10"/>
      <c r="L24" s="10"/>
    </row>
    <row r="25" spans="1:12" s="11" customFormat="1">
      <c r="A25" s="21" t="s">
        <v>38</v>
      </c>
      <c r="B25" s="335" t="s">
        <v>5</v>
      </c>
      <c r="C25" s="335"/>
      <c r="D25" s="335"/>
      <c r="E25" s="26" t="s">
        <v>39</v>
      </c>
      <c r="F25" s="26" t="s">
        <v>28</v>
      </c>
      <c r="G25" s="26" t="s">
        <v>40</v>
      </c>
      <c r="H25" s="26" t="s">
        <v>29</v>
      </c>
      <c r="I25" s="26" t="s">
        <v>39</v>
      </c>
      <c r="J25" s="26" t="s">
        <v>30</v>
      </c>
      <c r="K25" s="10"/>
      <c r="L25" s="10"/>
    </row>
    <row r="26" spans="1:12" s="11" customFormat="1">
      <c r="A26" s="21" t="s">
        <v>41</v>
      </c>
      <c r="B26" s="335" t="s">
        <v>37</v>
      </c>
      <c r="C26" s="335"/>
      <c r="D26" s="335"/>
      <c r="E26" s="26" t="s">
        <v>26</v>
      </c>
      <c r="F26" s="26" t="s">
        <v>26</v>
      </c>
      <c r="G26" s="26" t="s">
        <v>26</v>
      </c>
      <c r="H26" s="26" t="s">
        <v>26</v>
      </c>
      <c r="I26" s="26" t="s">
        <v>26</v>
      </c>
      <c r="J26" s="26" t="s">
        <v>26</v>
      </c>
      <c r="K26" s="10"/>
      <c r="L26" s="10"/>
    </row>
    <row r="27" spans="1:12" s="11" customFormat="1" ht="12.75" customHeight="1">
      <c r="A27" s="21" t="s">
        <v>42</v>
      </c>
      <c r="B27" s="335" t="s">
        <v>5</v>
      </c>
      <c r="C27" s="335"/>
      <c r="D27" s="335"/>
      <c r="E27" s="29" t="s">
        <v>43</v>
      </c>
      <c r="F27" s="26" t="s">
        <v>28</v>
      </c>
      <c r="G27" s="29" t="s">
        <v>44</v>
      </c>
      <c r="H27" s="26" t="s">
        <v>29</v>
      </c>
      <c r="I27" s="29" t="s">
        <v>45</v>
      </c>
      <c r="J27" s="26" t="s">
        <v>30</v>
      </c>
      <c r="K27" s="10"/>
      <c r="L27" s="10"/>
    </row>
    <row r="28" spans="1:12" s="11" customFormat="1">
      <c r="A28" s="21" t="s">
        <v>46</v>
      </c>
      <c r="B28" s="335" t="s">
        <v>37</v>
      </c>
      <c r="C28" s="335"/>
      <c r="D28" s="335"/>
      <c r="E28" s="26" t="s">
        <v>26</v>
      </c>
      <c r="F28" s="26" t="s">
        <v>26</v>
      </c>
      <c r="G28" s="26" t="s">
        <v>26</v>
      </c>
      <c r="H28" s="26" t="s">
        <v>26</v>
      </c>
      <c r="I28" s="26" t="s">
        <v>26</v>
      </c>
      <c r="J28" s="26" t="s">
        <v>26</v>
      </c>
      <c r="K28" s="10"/>
      <c r="L28" s="10"/>
    </row>
    <row r="29" spans="1:12" s="11" customFormat="1" ht="12.75" customHeight="1">
      <c r="A29" s="30" t="s">
        <v>47</v>
      </c>
      <c r="B29" s="31">
        <v>23496957697.509998</v>
      </c>
      <c r="C29" s="10"/>
      <c r="D29" s="10"/>
      <c r="E29" s="10"/>
      <c r="F29" s="10"/>
      <c r="G29" s="10"/>
      <c r="H29" s="10"/>
      <c r="I29" s="10"/>
      <c r="J29" s="10"/>
      <c r="K29" s="10"/>
      <c r="L29" s="10"/>
    </row>
    <row r="30" spans="1:12" s="11" customFormat="1" ht="12.75" customHeight="1">
      <c r="A30" s="30" t="s">
        <v>48</v>
      </c>
      <c r="B30" s="32" t="s">
        <v>26</v>
      </c>
      <c r="D30" s="10"/>
      <c r="E30" s="10"/>
      <c r="F30" s="10"/>
      <c r="G30" s="10"/>
      <c r="H30" s="10"/>
      <c r="I30" s="10"/>
      <c r="J30" s="10"/>
      <c r="K30" s="10"/>
      <c r="L30" s="10"/>
    </row>
    <row r="31" spans="1:12" s="11" customFormat="1" ht="12.75" customHeight="1">
      <c r="A31" s="30" t="s">
        <v>49</v>
      </c>
      <c r="B31" s="33" t="s">
        <v>50</v>
      </c>
      <c r="C31" s="10"/>
      <c r="D31" s="10"/>
      <c r="E31" s="10"/>
      <c r="F31" s="10"/>
      <c r="G31" s="10"/>
      <c r="H31" s="10"/>
      <c r="I31" s="10"/>
      <c r="J31" s="10"/>
      <c r="K31" s="10"/>
      <c r="L31" s="10"/>
    </row>
    <row r="32" spans="1:12" s="11" customFormat="1" ht="12.75" customHeight="1">
      <c r="A32" s="30" t="s">
        <v>51</v>
      </c>
      <c r="B32" s="34">
        <v>2.3648200000000001E-2</v>
      </c>
      <c r="C32" s="10"/>
      <c r="D32" s="10"/>
      <c r="E32" s="10"/>
      <c r="F32" s="10"/>
      <c r="G32" s="10"/>
      <c r="H32" s="10"/>
      <c r="I32" s="10"/>
      <c r="J32" s="10"/>
      <c r="K32" s="10"/>
      <c r="L32" s="10"/>
    </row>
    <row r="33" spans="1:12" s="11" customFormat="1" ht="12.75" customHeight="1">
      <c r="A33" s="30" t="s">
        <v>52</v>
      </c>
      <c r="B33" s="35">
        <v>0</v>
      </c>
      <c r="C33" s="10"/>
      <c r="D33" s="10"/>
      <c r="E33" s="10"/>
      <c r="F33" s="10"/>
      <c r="G33" s="36"/>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30" t="s">
        <v>53</v>
      </c>
      <c r="B35" s="37" t="s">
        <v>54</v>
      </c>
      <c r="C35" s="10"/>
      <c r="D35" s="38" t="s">
        <v>55</v>
      </c>
      <c r="E35" s="39"/>
      <c r="F35" s="40"/>
      <c r="G35" s="37" t="s">
        <v>56</v>
      </c>
      <c r="H35" s="10"/>
      <c r="I35" s="10"/>
      <c r="J35" s="10"/>
      <c r="K35" s="10"/>
      <c r="L35" s="10"/>
    </row>
    <row r="36" spans="1:12" s="11" customFormat="1" ht="12.75" customHeight="1">
      <c r="A36" s="30" t="s">
        <v>57</v>
      </c>
      <c r="B36" s="41">
        <v>500000000</v>
      </c>
      <c r="C36" s="10"/>
      <c r="D36" s="38" t="s">
        <v>57</v>
      </c>
      <c r="E36" s="39"/>
      <c r="F36" s="40"/>
      <c r="G36" s="41">
        <v>500000000</v>
      </c>
      <c r="H36" s="10"/>
      <c r="I36" s="10"/>
      <c r="J36" s="10"/>
      <c r="K36" s="10"/>
      <c r="L36" s="10"/>
    </row>
    <row r="37" spans="1:12" s="11" customFormat="1" ht="12.75" customHeight="1">
      <c r="A37" s="30" t="s">
        <v>48</v>
      </c>
      <c r="B37" s="42">
        <v>44298</v>
      </c>
      <c r="C37" s="10"/>
      <c r="D37" s="38" t="s">
        <v>48</v>
      </c>
      <c r="E37" s="39"/>
      <c r="F37" s="40"/>
      <c r="G37" s="42">
        <v>45553</v>
      </c>
      <c r="H37" s="10"/>
      <c r="I37" s="10"/>
      <c r="J37" s="10"/>
      <c r="K37" s="10"/>
      <c r="L37" s="10"/>
    </row>
    <row r="38" spans="1:12" s="11" customFormat="1" ht="12.75" customHeight="1">
      <c r="A38" s="30" t="s">
        <v>58</v>
      </c>
      <c r="B38" s="43">
        <v>4.2500000000000003E-2</v>
      </c>
      <c r="C38" s="10"/>
      <c r="D38" s="38" t="s">
        <v>58</v>
      </c>
      <c r="E38" s="39"/>
      <c r="F38" s="40"/>
      <c r="G38" s="44">
        <v>1.2500000000000001E-2</v>
      </c>
      <c r="H38" s="10"/>
      <c r="I38" s="10"/>
      <c r="J38" s="10"/>
      <c r="K38" s="10"/>
      <c r="L38" s="10"/>
    </row>
    <row r="39" spans="1:12" s="11" customFormat="1" ht="12.75" customHeight="1">
      <c r="A39" s="30" t="s">
        <v>59</v>
      </c>
      <c r="B39" s="44" t="s">
        <v>60</v>
      </c>
      <c r="C39" s="10"/>
      <c r="D39" s="38" t="s">
        <v>59</v>
      </c>
      <c r="E39" s="39"/>
      <c r="F39" s="40"/>
      <c r="G39" s="45" t="s">
        <v>61</v>
      </c>
      <c r="H39" s="10"/>
      <c r="I39" s="10"/>
      <c r="J39" s="10"/>
      <c r="K39" s="10"/>
      <c r="L39" s="10"/>
    </row>
    <row r="40" spans="1:12" s="11" customFormat="1" ht="12.75" customHeight="1">
      <c r="A40" s="30" t="s">
        <v>62</v>
      </c>
      <c r="B40" s="46">
        <v>162515113.28999999</v>
      </c>
      <c r="C40" s="10"/>
      <c r="D40" s="30" t="s">
        <v>62</v>
      </c>
      <c r="E40" s="47"/>
      <c r="F40" s="48"/>
      <c r="G40" s="41">
        <v>0</v>
      </c>
      <c r="H40" s="10"/>
      <c r="I40" s="10"/>
      <c r="J40" s="10"/>
      <c r="K40" s="10"/>
      <c r="L40" s="10"/>
    </row>
    <row r="41" spans="1:12" s="11" customFormat="1" ht="12.75" customHeight="1">
      <c r="A41" s="30" t="s">
        <v>63</v>
      </c>
      <c r="B41" s="49" t="s">
        <v>64</v>
      </c>
      <c r="C41" s="10"/>
      <c r="D41" s="21" t="s">
        <v>63</v>
      </c>
      <c r="E41" s="50"/>
      <c r="F41" s="51"/>
      <c r="G41" s="49" t="str">
        <f>B71</f>
        <v>AA- / F1+</v>
      </c>
      <c r="H41" s="10"/>
      <c r="I41" s="10"/>
      <c r="J41" s="10"/>
      <c r="K41" s="10"/>
      <c r="L41" s="10"/>
    </row>
    <row r="42" spans="1:12" s="11" customFormat="1" ht="12.75" customHeight="1">
      <c r="A42" s="30" t="s">
        <v>65</v>
      </c>
      <c r="B42" s="49" t="s">
        <v>29</v>
      </c>
      <c r="C42" s="10"/>
      <c r="D42" s="21" t="s">
        <v>65</v>
      </c>
      <c r="E42" s="50"/>
      <c r="F42" s="51"/>
      <c r="G42" s="49" t="str">
        <f>B72</f>
        <v>Aa3 / Prime-1</v>
      </c>
      <c r="H42" s="10"/>
      <c r="I42" s="10"/>
      <c r="J42" s="10"/>
      <c r="K42" s="10"/>
      <c r="L42" s="10"/>
    </row>
    <row r="43" spans="1:12" s="11" customFormat="1" ht="12.75" customHeight="1">
      <c r="A43" s="30" t="s">
        <v>66</v>
      </c>
      <c r="B43" s="49" t="s">
        <v>67</v>
      </c>
      <c r="C43" s="10"/>
      <c r="D43" s="21" t="s">
        <v>66</v>
      </c>
      <c r="E43" s="50"/>
      <c r="F43" s="51"/>
      <c r="G43" s="49" t="str">
        <f>B73</f>
        <v>AA- / A-1+</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30" t="s">
        <v>53</v>
      </c>
      <c r="B45" s="37" t="s">
        <v>68</v>
      </c>
      <c r="C45" s="10"/>
      <c r="D45" s="38" t="s">
        <v>69</v>
      </c>
      <c r="E45" s="39"/>
      <c r="F45" s="40"/>
      <c r="G45" s="37" t="s">
        <v>70</v>
      </c>
      <c r="H45" s="10"/>
      <c r="I45" s="10"/>
      <c r="J45" s="10"/>
      <c r="K45" s="10"/>
      <c r="L45" s="10"/>
    </row>
    <row r="46" spans="1:12" s="11" customFormat="1" ht="12.75" customHeight="1">
      <c r="A46" s="30" t="s">
        <v>57</v>
      </c>
      <c r="B46" s="41">
        <v>500000000</v>
      </c>
      <c r="C46" s="10"/>
      <c r="D46" s="38" t="s">
        <v>57</v>
      </c>
      <c r="E46" s="39"/>
      <c r="F46" s="40"/>
      <c r="G46" s="41">
        <v>1000000000</v>
      </c>
      <c r="H46" s="10"/>
      <c r="I46" s="10"/>
      <c r="J46" s="10"/>
      <c r="K46" s="10"/>
      <c r="L46" s="10"/>
    </row>
    <row r="47" spans="1:12" s="11" customFormat="1" ht="12.75" customHeight="1">
      <c r="A47" s="30" t="s">
        <v>48</v>
      </c>
      <c r="B47" s="42">
        <v>44298</v>
      </c>
      <c r="C47" s="10"/>
      <c r="D47" s="38" t="s">
        <v>48</v>
      </c>
      <c r="E47" s="39"/>
      <c r="F47" s="40"/>
      <c r="G47" s="42">
        <v>44672</v>
      </c>
      <c r="H47" s="10"/>
      <c r="I47" s="10"/>
      <c r="J47" s="10"/>
      <c r="K47" s="10"/>
      <c r="L47" s="10"/>
    </row>
    <row r="48" spans="1:12" s="11" customFormat="1" ht="12.75" customHeight="1">
      <c r="A48" s="30" t="s">
        <v>58</v>
      </c>
      <c r="B48" s="43">
        <v>4.2500000000000003E-2</v>
      </c>
      <c r="C48" s="10"/>
      <c r="D48" s="38" t="s">
        <v>58</v>
      </c>
      <c r="E48" s="39"/>
      <c r="F48" s="40"/>
      <c r="G48" s="44">
        <v>2.5000000000000001E-3</v>
      </c>
      <c r="H48" s="10"/>
      <c r="I48" s="10"/>
      <c r="J48" s="10"/>
      <c r="K48" s="10"/>
      <c r="L48" s="10"/>
    </row>
    <row r="49" spans="1:12" s="11" customFormat="1" ht="12.75" customHeight="1">
      <c r="A49" s="30" t="s">
        <v>59</v>
      </c>
      <c r="B49" s="44" t="s">
        <v>60</v>
      </c>
      <c r="C49" s="10"/>
      <c r="D49" s="38" t="s">
        <v>59</v>
      </c>
      <c r="E49" s="39"/>
      <c r="F49" s="40"/>
      <c r="G49" s="45" t="s">
        <v>71</v>
      </c>
      <c r="H49" s="10"/>
      <c r="I49" s="10"/>
      <c r="J49" s="10"/>
      <c r="K49" s="10"/>
      <c r="L49" s="10"/>
    </row>
    <row r="50" spans="1:12" s="11" customFormat="1" ht="12.75" customHeight="1">
      <c r="A50" s="30" t="s">
        <v>62</v>
      </c>
      <c r="B50" s="46">
        <v>194587039</v>
      </c>
      <c r="C50" s="10"/>
      <c r="D50" s="30" t="s">
        <v>62</v>
      </c>
      <c r="E50" s="47"/>
      <c r="F50" s="48"/>
      <c r="G50" s="41">
        <v>220447000</v>
      </c>
      <c r="H50" s="10"/>
      <c r="I50" s="10"/>
      <c r="J50" s="10"/>
      <c r="K50" s="10"/>
      <c r="L50" s="10"/>
    </row>
    <row r="51" spans="1:12" s="11" customFormat="1" ht="12.75" customHeight="1">
      <c r="A51" s="30" t="s">
        <v>63</v>
      </c>
      <c r="B51" s="49" t="s">
        <v>72</v>
      </c>
      <c r="C51" s="10"/>
      <c r="D51" s="21" t="s">
        <v>63</v>
      </c>
      <c r="E51" s="50"/>
      <c r="F51" s="51"/>
      <c r="G51" s="49" t="s">
        <v>28</v>
      </c>
      <c r="H51" s="10"/>
      <c r="I51" s="10"/>
      <c r="J51" s="10"/>
      <c r="K51" s="10"/>
      <c r="L51" s="10"/>
    </row>
    <row r="52" spans="1:12" s="11" customFormat="1" ht="12.75" customHeight="1">
      <c r="A52" s="30" t="s">
        <v>65</v>
      </c>
      <c r="B52" s="49" t="s">
        <v>73</v>
      </c>
      <c r="C52" s="10"/>
      <c r="D52" s="21" t="s">
        <v>65</v>
      </c>
      <c r="E52" s="50"/>
      <c r="F52" s="51"/>
      <c r="G52" s="49" t="s">
        <v>74</v>
      </c>
      <c r="H52" s="10"/>
      <c r="I52" s="10"/>
      <c r="J52" s="10"/>
      <c r="K52" s="10"/>
      <c r="L52" s="10"/>
    </row>
    <row r="53" spans="1:12" s="11" customFormat="1" ht="12.75" customHeight="1">
      <c r="A53" s="30" t="s">
        <v>66</v>
      </c>
      <c r="B53" s="49" t="s">
        <v>75</v>
      </c>
      <c r="C53" s="10"/>
      <c r="D53" s="21" t="s">
        <v>66</v>
      </c>
      <c r="E53" s="50"/>
      <c r="F53" s="51"/>
      <c r="G53" s="49" t="s">
        <v>81</v>
      </c>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30" t="s">
        <v>53</v>
      </c>
      <c r="B55" s="37" t="s">
        <v>76</v>
      </c>
      <c r="C55" s="10"/>
      <c r="D55" s="10"/>
      <c r="E55" s="10"/>
      <c r="F55" s="10"/>
      <c r="G55" s="10"/>
      <c r="H55" s="10"/>
      <c r="I55" s="10"/>
      <c r="J55" s="10"/>
      <c r="K55" s="10"/>
      <c r="L55" s="10"/>
    </row>
    <row r="56" spans="1:12" s="11" customFormat="1" ht="12.75" customHeight="1">
      <c r="A56" s="30" t="s">
        <v>57</v>
      </c>
      <c r="B56" s="41">
        <v>500000000</v>
      </c>
      <c r="C56" s="10"/>
      <c r="D56" s="10"/>
      <c r="E56" s="10"/>
      <c r="F56" s="10"/>
      <c r="G56" s="10"/>
      <c r="H56" s="10"/>
      <c r="I56" s="10"/>
      <c r="J56" s="10"/>
      <c r="K56" s="10"/>
      <c r="L56" s="10"/>
    </row>
    <row r="57" spans="1:12" s="11" customFormat="1" ht="12.75" customHeight="1">
      <c r="A57" s="30" t="s">
        <v>48</v>
      </c>
      <c r="B57" s="42">
        <v>44298</v>
      </c>
      <c r="C57" s="10"/>
      <c r="D57" s="10"/>
      <c r="E57" s="10"/>
      <c r="F57" s="10"/>
      <c r="G57" s="10"/>
      <c r="H57" s="10"/>
      <c r="I57" s="10"/>
      <c r="J57" s="10"/>
      <c r="K57" s="10"/>
      <c r="L57" s="10"/>
    </row>
    <row r="58" spans="1:12" s="11" customFormat="1" ht="12.75" customHeight="1">
      <c r="A58" s="30" t="s">
        <v>58</v>
      </c>
      <c r="B58" s="43">
        <v>4.2500000000000003E-2</v>
      </c>
      <c r="C58" s="10"/>
      <c r="D58" s="10"/>
      <c r="E58" s="10"/>
      <c r="F58" s="10"/>
      <c r="G58" s="10"/>
      <c r="H58" s="10"/>
      <c r="I58" s="10"/>
      <c r="J58" s="10"/>
      <c r="K58" s="10"/>
      <c r="L58" s="10"/>
    </row>
    <row r="59" spans="1:12" s="11" customFormat="1" ht="12.75" customHeight="1">
      <c r="A59" s="30" t="s">
        <v>59</v>
      </c>
      <c r="B59" s="44" t="s">
        <v>60</v>
      </c>
      <c r="C59" s="10"/>
      <c r="D59" s="52" t="s">
        <v>77</v>
      </c>
      <c r="E59" s="10"/>
      <c r="F59" s="10"/>
      <c r="G59" s="10"/>
      <c r="H59" s="10"/>
      <c r="I59" s="10"/>
      <c r="J59" s="10"/>
      <c r="K59" s="10"/>
      <c r="L59" s="10"/>
    </row>
    <row r="60" spans="1:12" s="11" customFormat="1" ht="12.75" customHeight="1">
      <c r="A60" s="30" t="s">
        <v>62</v>
      </c>
      <c r="B60" s="46">
        <v>156136387</v>
      </c>
      <c r="C60" s="10"/>
      <c r="D60" s="53" t="s">
        <v>78</v>
      </c>
      <c r="E60" s="10"/>
      <c r="F60" s="10"/>
      <c r="G60" s="10"/>
      <c r="H60" s="10"/>
      <c r="I60" s="10"/>
      <c r="J60" s="10"/>
      <c r="K60" s="10"/>
      <c r="L60" s="10"/>
    </row>
    <row r="61" spans="1:12" s="11" customFormat="1" ht="12.75" customHeight="1">
      <c r="A61" s="30" t="s">
        <v>63</v>
      </c>
      <c r="B61" s="49" t="s">
        <v>64</v>
      </c>
      <c r="C61" s="10"/>
      <c r="D61" s="53" t="s">
        <v>79</v>
      </c>
      <c r="E61" s="10"/>
      <c r="F61" s="10"/>
      <c r="G61" s="10"/>
      <c r="H61" s="10"/>
      <c r="I61" s="10"/>
      <c r="J61" s="10"/>
      <c r="K61" s="10"/>
      <c r="L61" s="10"/>
    </row>
    <row r="62" spans="1:12" s="11" customFormat="1" ht="12.75" customHeight="1">
      <c r="A62" s="30" t="s">
        <v>65</v>
      </c>
      <c r="B62" s="49" t="s">
        <v>29</v>
      </c>
      <c r="C62" s="10"/>
      <c r="D62" s="52" t="s">
        <v>80</v>
      </c>
      <c r="E62" s="10"/>
      <c r="F62" s="10"/>
      <c r="G62" s="10"/>
      <c r="H62" s="10"/>
      <c r="I62" s="10"/>
      <c r="J62" s="10"/>
      <c r="K62" s="10"/>
      <c r="L62" s="10"/>
    </row>
    <row r="63" spans="1:12" s="11" customFormat="1" ht="12.75" customHeight="1">
      <c r="A63" s="30" t="s">
        <v>66</v>
      </c>
      <c r="B63" s="49" t="s">
        <v>81</v>
      </c>
      <c r="C63" s="10"/>
      <c r="D63" s="52" t="s">
        <v>82</v>
      </c>
      <c r="E63" s="10"/>
      <c r="F63" s="10"/>
      <c r="G63" s="10"/>
      <c r="H63" s="10"/>
      <c r="I63" s="10"/>
      <c r="J63" s="10"/>
      <c r="K63" s="10"/>
      <c r="L63" s="10"/>
    </row>
    <row r="64" spans="1:12" s="11" customFormat="1" ht="12.75" customHeight="1">
      <c r="A64" s="10"/>
      <c r="B64" s="10"/>
      <c r="C64" s="10"/>
      <c r="D64" s="54" t="s">
        <v>83</v>
      </c>
      <c r="E64" s="10"/>
      <c r="F64" s="10"/>
      <c r="G64" s="10"/>
      <c r="H64" s="10"/>
      <c r="I64" s="10"/>
      <c r="J64" s="10"/>
      <c r="K64" s="10"/>
      <c r="L64" s="10"/>
    </row>
    <row r="65" spans="1:12" s="11" customFormat="1" ht="12.75" customHeight="1">
      <c r="A65" s="30" t="s">
        <v>84</v>
      </c>
      <c r="B65" s="37" t="s">
        <v>56</v>
      </c>
      <c r="C65" s="10"/>
      <c r="D65" s="52" t="s">
        <v>85</v>
      </c>
      <c r="E65" s="10"/>
      <c r="F65" s="10"/>
      <c r="G65" s="10"/>
      <c r="H65" s="10"/>
      <c r="I65" s="10"/>
      <c r="J65" s="10"/>
      <c r="K65" s="10"/>
      <c r="L65" s="10"/>
    </row>
    <row r="66" spans="1:12" s="11" customFormat="1" ht="12.75" customHeight="1">
      <c r="A66" s="30" t="s">
        <v>57</v>
      </c>
      <c r="B66" s="41">
        <v>500000000</v>
      </c>
      <c r="C66" s="10"/>
      <c r="D66" s="52" t="s">
        <v>86</v>
      </c>
      <c r="E66" s="10"/>
      <c r="F66" s="10"/>
      <c r="G66" s="10"/>
      <c r="H66" s="10"/>
      <c r="I66" s="10"/>
      <c r="J66" s="10"/>
      <c r="K66" s="10"/>
      <c r="L66" s="10"/>
    </row>
    <row r="67" spans="1:12" s="11" customFormat="1" ht="12.75" customHeight="1">
      <c r="A67" s="30" t="s">
        <v>48</v>
      </c>
      <c r="B67" s="42">
        <v>43726</v>
      </c>
      <c r="C67" s="10"/>
      <c r="D67" s="54" t="s">
        <v>87</v>
      </c>
      <c r="E67" s="10"/>
      <c r="F67" s="10"/>
      <c r="G67" s="10"/>
      <c r="H67" s="10"/>
      <c r="I67" s="10"/>
      <c r="J67" s="10"/>
      <c r="K67" s="10"/>
      <c r="L67" s="10"/>
    </row>
    <row r="68" spans="1:12" s="11" customFormat="1" ht="12.75" customHeight="1">
      <c r="A68" s="30" t="s">
        <v>58</v>
      </c>
      <c r="B68" s="43">
        <v>3.7499999999999999E-3</v>
      </c>
      <c r="C68" s="10"/>
      <c r="D68" s="52" t="s">
        <v>88</v>
      </c>
      <c r="E68" s="10"/>
      <c r="F68" s="10"/>
      <c r="G68" s="10"/>
      <c r="H68" s="10"/>
      <c r="I68" s="10"/>
      <c r="J68" s="10"/>
      <c r="K68" s="10"/>
      <c r="L68" s="10"/>
    </row>
    <row r="69" spans="1:12" s="11" customFormat="1" ht="12.75" customHeight="1">
      <c r="A69" s="30" t="s">
        <v>59</v>
      </c>
      <c r="B69" s="45" t="s">
        <v>89</v>
      </c>
      <c r="C69" s="10"/>
      <c r="D69" s="54" t="s">
        <v>90</v>
      </c>
      <c r="K69" s="10"/>
      <c r="L69" s="10"/>
    </row>
    <row r="70" spans="1:12" s="11" customFormat="1" ht="12.75" customHeight="1">
      <c r="A70" s="30" t="s">
        <v>62</v>
      </c>
      <c r="B70" s="55">
        <v>0</v>
      </c>
      <c r="C70" s="10"/>
      <c r="D70" s="54" t="s">
        <v>91</v>
      </c>
      <c r="E70" s="10"/>
      <c r="F70" s="10"/>
      <c r="G70" s="56" t="s">
        <v>92</v>
      </c>
      <c r="H70" s="10"/>
      <c r="I70" s="10"/>
      <c r="J70" s="10"/>
      <c r="K70" s="10"/>
      <c r="L70" s="10"/>
    </row>
    <row r="71" spans="1:12" s="11" customFormat="1" ht="12.75" customHeight="1">
      <c r="A71" s="30" t="s">
        <v>63</v>
      </c>
      <c r="B71" s="49" t="s">
        <v>64</v>
      </c>
      <c r="C71" s="10"/>
      <c r="D71" s="54" t="s">
        <v>93</v>
      </c>
      <c r="E71" s="57"/>
      <c r="F71" s="58" t="s">
        <v>94</v>
      </c>
      <c r="G71" s="57"/>
      <c r="H71" s="57"/>
      <c r="I71" s="57"/>
      <c r="J71" s="57"/>
      <c r="L71" s="10"/>
    </row>
    <row r="72" spans="1:12" s="11" customFormat="1" ht="12.75" customHeight="1">
      <c r="A72" s="30" t="s">
        <v>65</v>
      </c>
      <c r="B72" s="49" t="s">
        <v>95</v>
      </c>
      <c r="C72" s="10"/>
      <c r="D72" s="52" t="s">
        <v>96</v>
      </c>
      <c r="E72" s="59"/>
      <c r="F72" s="59"/>
      <c r="G72" s="59"/>
      <c r="H72" s="59"/>
      <c r="I72" s="59"/>
      <c r="J72" s="59"/>
      <c r="K72" s="10"/>
      <c r="L72" s="10"/>
    </row>
    <row r="73" spans="1:12" s="11" customFormat="1" ht="12.75" customHeight="1">
      <c r="A73" s="30" t="s">
        <v>66</v>
      </c>
      <c r="B73" s="49" t="s">
        <v>67</v>
      </c>
      <c r="C73" s="10"/>
      <c r="D73" s="54" t="s">
        <v>97</v>
      </c>
      <c r="E73" s="59"/>
      <c r="F73" s="59"/>
      <c r="G73" s="59"/>
      <c r="H73" s="59"/>
      <c r="I73" s="59"/>
      <c r="J73" s="59"/>
      <c r="K73" s="10"/>
      <c r="L73" s="10"/>
    </row>
    <row r="74" spans="1:12" s="11" customFormat="1" ht="12.75" customHeight="1">
      <c r="A74" s="60"/>
      <c r="B74" s="61"/>
      <c r="C74" s="59"/>
      <c r="D74" s="54" t="s">
        <v>98</v>
      </c>
      <c r="E74" s="59"/>
      <c r="F74" s="59"/>
      <c r="G74" s="59"/>
      <c r="H74" s="10"/>
      <c r="I74" s="10"/>
      <c r="J74" s="10"/>
      <c r="K74" s="10"/>
      <c r="L74" s="59"/>
    </row>
    <row r="75" spans="1:12" ht="14.25">
      <c r="A75" s="53"/>
      <c r="B75" s="52"/>
      <c r="C75" s="52"/>
      <c r="D75" s="52"/>
      <c r="E75" s="52"/>
      <c r="F75" s="52"/>
      <c r="G75" s="52"/>
      <c r="H75" s="52"/>
      <c r="I75" s="52"/>
      <c r="J75" s="52"/>
      <c r="K75" s="52"/>
      <c r="L75" s="7"/>
    </row>
    <row r="76" spans="1:12" s="2" customFormat="1" ht="25.5" customHeight="1">
      <c r="A76" s="271" t="s">
        <v>0</v>
      </c>
      <c r="B76" s="271"/>
      <c r="C76" s="271"/>
      <c r="D76" s="271"/>
      <c r="E76" s="271"/>
      <c r="F76" s="271"/>
      <c r="G76" s="271"/>
      <c r="H76" s="271"/>
      <c r="I76" s="271"/>
      <c r="J76" s="271"/>
      <c r="K76" s="271"/>
      <c r="L76" s="1"/>
    </row>
    <row r="77" spans="1:12" s="2" customFormat="1" ht="25.5" customHeight="1">
      <c r="A77" s="271"/>
      <c r="B77" s="271"/>
      <c r="C77" s="271"/>
      <c r="D77" s="271"/>
      <c r="E77" s="271"/>
      <c r="F77" s="271"/>
      <c r="G77" s="271"/>
      <c r="H77" s="271"/>
      <c r="I77" s="271"/>
      <c r="J77" s="271"/>
      <c r="K77" s="271"/>
      <c r="L77" s="1"/>
    </row>
    <row r="78" spans="1:12" s="2" customFormat="1" ht="25.5" customHeight="1">
      <c r="A78" s="272"/>
      <c r="B78" s="272"/>
      <c r="C78" s="272"/>
      <c r="D78" s="272"/>
      <c r="E78" s="272"/>
      <c r="F78" s="272"/>
      <c r="G78" s="272"/>
      <c r="H78" s="272"/>
      <c r="I78" s="272"/>
      <c r="J78" s="272"/>
      <c r="K78" s="272"/>
      <c r="L78" s="3"/>
    </row>
    <row r="79" spans="1:12" s="11" customFormat="1">
      <c r="A79" s="10"/>
      <c r="B79" s="10"/>
      <c r="C79" s="10"/>
      <c r="D79" s="10"/>
      <c r="E79" s="10"/>
      <c r="F79" s="10"/>
      <c r="G79" s="10"/>
      <c r="H79" s="10"/>
      <c r="I79" s="10"/>
      <c r="J79" s="10"/>
      <c r="K79" s="10"/>
      <c r="L79" s="10"/>
    </row>
    <row r="80" spans="1:12" s="11" customFormat="1">
      <c r="A80" s="9" t="s">
        <v>99</v>
      </c>
      <c r="B80" s="10"/>
      <c r="C80" s="10"/>
      <c r="D80" s="10"/>
      <c r="E80" s="10"/>
      <c r="F80" s="10"/>
      <c r="G80" s="10"/>
      <c r="H80" s="10"/>
      <c r="I80" s="10"/>
      <c r="J80" s="10"/>
      <c r="K80" s="10"/>
      <c r="L80" s="10"/>
    </row>
    <row r="81" spans="1:12" s="11" customFormat="1" ht="25.5">
      <c r="A81" s="10"/>
      <c r="B81" s="63" t="s">
        <v>721</v>
      </c>
      <c r="C81" s="12" t="s">
        <v>718</v>
      </c>
      <c r="D81" s="64" t="s">
        <v>100</v>
      </c>
      <c r="E81" s="10"/>
      <c r="F81" s="22"/>
      <c r="G81" s="10"/>
      <c r="H81" s="10"/>
      <c r="I81" s="10"/>
      <c r="J81" s="10"/>
      <c r="K81" s="10"/>
      <c r="L81" s="10"/>
    </row>
    <row r="82" spans="1:12" s="11" customFormat="1">
      <c r="A82" s="30" t="s">
        <v>101</v>
      </c>
      <c r="B82" s="31"/>
      <c r="C82" s="31"/>
      <c r="D82" s="65"/>
      <c r="E82" s="10"/>
      <c r="F82" s="66"/>
      <c r="G82" s="10"/>
      <c r="H82" s="10"/>
      <c r="I82" s="10"/>
      <c r="J82" s="10"/>
      <c r="K82" s="10"/>
      <c r="L82" s="10"/>
    </row>
    <row r="83" spans="1:12" s="11" customFormat="1">
      <c r="A83" s="30" t="s">
        <v>102</v>
      </c>
      <c r="B83" s="31">
        <v>48654343.43</v>
      </c>
      <c r="C83" s="31">
        <v>47482131.079999998</v>
      </c>
      <c r="D83" s="65" t="s">
        <v>26</v>
      </c>
      <c r="E83" s="67"/>
      <c r="F83" s="66"/>
      <c r="G83" s="10"/>
      <c r="H83" s="10"/>
      <c r="I83" s="10"/>
      <c r="J83" s="10"/>
      <c r="K83" s="10"/>
      <c r="L83" s="10"/>
    </row>
    <row r="84" spans="1:12" s="11" customFormat="1">
      <c r="A84" s="30" t="s">
        <v>103</v>
      </c>
      <c r="B84" s="31">
        <v>2994320.94</v>
      </c>
      <c r="C84" s="31">
        <v>2514904.75</v>
      </c>
      <c r="D84" s="65" t="s">
        <v>26</v>
      </c>
      <c r="E84" s="67"/>
      <c r="F84" s="66"/>
      <c r="G84" s="10"/>
      <c r="H84" s="10"/>
      <c r="I84" s="10"/>
      <c r="J84" s="10"/>
      <c r="K84" s="10"/>
      <c r="L84" s="10"/>
    </row>
    <row r="85" spans="1:12" s="11" customFormat="1">
      <c r="A85" s="30" t="s">
        <v>104</v>
      </c>
      <c r="B85" s="31">
        <v>0</v>
      </c>
      <c r="C85" s="31">
        <v>0</v>
      </c>
      <c r="D85" s="65" t="s">
        <v>26</v>
      </c>
      <c r="E85" s="67"/>
      <c r="F85" s="66"/>
      <c r="G85" s="10"/>
      <c r="H85" s="10"/>
      <c r="I85" s="10"/>
      <c r="J85" s="10"/>
      <c r="K85" s="10"/>
      <c r="L85" s="10"/>
    </row>
    <row r="86" spans="1:12" s="11" customFormat="1">
      <c r="A86" s="30" t="s">
        <v>105</v>
      </c>
      <c r="B86" s="31">
        <v>0</v>
      </c>
      <c r="C86" s="31">
        <v>0</v>
      </c>
      <c r="D86" s="65" t="s">
        <v>26</v>
      </c>
      <c r="E86" s="67"/>
      <c r="F86" s="66"/>
      <c r="G86" s="10"/>
      <c r="H86" s="10"/>
      <c r="I86" s="10"/>
      <c r="J86" s="10"/>
      <c r="K86" s="10"/>
      <c r="L86" s="10"/>
    </row>
    <row r="87" spans="1:12" s="11" customFormat="1">
      <c r="A87" s="30" t="s">
        <v>106</v>
      </c>
      <c r="B87" s="31">
        <v>2277511.29</v>
      </c>
      <c r="C87" s="31">
        <v>1101869.8700000001</v>
      </c>
      <c r="D87" s="65" t="s">
        <v>26</v>
      </c>
      <c r="E87" s="67"/>
      <c r="F87" s="66"/>
      <c r="G87" s="10"/>
      <c r="H87" s="10"/>
      <c r="I87" s="10"/>
      <c r="J87" s="10"/>
      <c r="K87" s="10"/>
      <c r="L87" s="10"/>
    </row>
    <row r="88" spans="1:12" s="11" customFormat="1">
      <c r="A88" s="30" t="s">
        <v>107</v>
      </c>
      <c r="B88" s="31">
        <v>53926175.659999996</v>
      </c>
      <c r="C88" s="31">
        <v>51098905.700000003</v>
      </c>
      <c r="D88" s="65" t="s">
        <v>26</v>
      </c>
      <c r="E88" s="67"/>
      <c r="F88" s="66"/>
      <c r="G88" s="10"/>
      <c r="H88" s="10"/>
      <c r="I88" s="10"/>
      <c r="J88" s="10"/>
      <c r="K88" s="10"/>
      <c r="L88" s="10"/>
    </row>
    <row r="89" spans="1:12" s="11" customFormat="1" ht="14.25">
      <c r="A89" s="30" t="s">
        <v>108</v>
      </c>
      <c r="B89" s="31">
        <v>2540781.17</v>
      </c>
      <c r="C89" s="31">
        <v>2371462.59</v>
      </c>
      <c r="D89" s="65" t="s">
        <v>26</v>
      </c>
      <c r="E89" s="67"/>
      <c r="F89" s="66"/>
      <c r="G89" s="10"/>
      <c r="H89" s="10"/>
      <c r="I89" s="10"/>
      <c r="J89" s="10"/>
      <c r="K89" s="10"/>
      <c r="L89" s="10"/>
    </row>
    <row r="90" spans="1:12" s="11" customFormat="1" ht="14.25">
      <c r="A90" s="30" t="s">
        <v>109</v>
      </c>
      <c r="B90" s="31">
        <v>0</v>
      </c>
      <c r="C90" s="31">
        <v>0</v>
      </c>
      <c r="D90" s="65" t="s">
        <v>26</v>
      </c>
      <c r="F90" s="68"/>
      <c r="G90" s="10"/>
      <c r="H90" s="10"/>
      <c r="I90" s="10"/>
      <c r="J90" s="10"/>
      <c r="K90" s="10"/>
      <c r="L90" s="10"/>
    </row>
    <row r="91" spans="1:12" s="11" customFormat="1" ht="14.25">
      <c r="A91" s="30" t="s">
        <v>110</v>
      </c>
      <c r="B91" s="31">
        <v>19034453.190000001</v>
      </c>
      <c r="C91" s="31">
        <v>19098096.77</v>
      </c>
      <c r="D91" s="65" t="s">
        <v>26</v>
      </c>
      <c r="E91" s="67"/>
      <c r="F91" s="66"/>
      <c r="G91" s="10"/>
      <c r="H91" s="10"/>
      <c r="I91" s="10"/>
      <c r="J91" s="10"/>
      <c r="K91" s="10"/>
      <c r="L91" s="10"/>
    </row>
    <row r="92" spans="1:12" s="11" customFormat="1" ht="14.25">
      <c r="A92" s="30" t="s">
        <v>111</v>
      </c>
      <c r="B92" s="31">
        <v>5817573.2699999996</v>
      </c>
      <c r="C92" s="31">
        <v>5821365.9800000004</v>
      </c>
      <c r="D92" s="65" t="s">
        <v>26</v>
      </c>
      <c r="E92" s="67"/>
      <c r="F92" s="66"/>
      <c r="G92" s="10"/>
      <c r="H92" s="10"/>
      <c r="I92" s="10"/>
      <c r="J92" s="10"/>
      <c r="K92" s="10"/>
      <c r="L92" s="10"/>
    </row>
    <row r="93" spans="1:12" s="11" customFormat="1" ht="14.25">
      <c r="A93" s="30" t="s">
        <v>112</v>
      </c>
      <c r="B93" s="31">
        <v>331865.46000000002</v>
      </c>
      <c r="C93" s="31">
        <v>3125221.68</v>
      </c>
      <c r="D93" s="65" t="s">
        <v>26</v>
      </c>
      <c r="E93" s="67"/>
      <c r="F93" s="66"/>
      <c r="G93" s="10"/>
      <c r="H93" s="10"/>
      <c r="I93" s="10"/>
      <c r="J93" s="10"/>
      <c r="K93" s="10"/>
      <c r="L93" s="10"/>
    </row>
    <row r="94" spans="1:12" s="11" customFormat="1" ht="14.25">
      <c r="A94" s="30" t="s">
        <v>113</v>
      </c>
      <c r="B94" s="31">
        <v>26201502.57</v>
      </c>
      <c r="C94" s="31">
        <v>20682758.68</v>
      </c>
      <c r="D94" s="65" t="s">
        <v>26</v>
      </c>
      <c r="E94" s="67"/>
      <c r="F94" s="66"/>
      <c r="G94" s="10"/>
      <c r="H94" s="10"/>
      <c r="I94" s="10"/>
      <c r="J94" s="10"/>
      <c r="K94" s="10"/>
      <c r="L94" s="10"/>
    </row>
    <row r="95" spans="1:12" s="11" customFormat="1" ht="14.25">
      <c r="A95" s="30" t="s">
        <v>114</v>
      </c>
      <c r="B95" s="31">
        <v>0</v>
      </c>
      <c r="C95" s="31">
        <v>0</v>
      </c>
      <c r="D95" s="65" t="s">
        <v>26</v>
      </c>
      <c r="E95" s="10"/>
      <c r="F95" s="66"/>
      <c r="G95" s="10"/>
      <c r="H95" s="10"/>
      <c r="I95" s="10"/>
      <c r="J95" s="10"/>
      <c r="K95" s="10"/>
      <c r="L95" s="10"/>
    </row>
    <row r="96" spans="1:12" s="11" customFormat="1">
      <c r="A96" s="30" t="s">
        <v>115</v>
      </c>
      <c r="B96" s="31">
        <f>ROUND(SUM(B89:B95),2)</f>
        <v>53926175.659999996</v>
      </c>
      <c r="C96" s="31">
        <v>51098905.700000003</v>
      </c>
      <c r="D96" s="65" t="s">
        <v>26</v>
      </c>
      <c r="E96" s="67"/>
      <c r="F96" s="66"/>
      <c r="G96" s="10"/>
      <c r="H96" s="10"/>
      <c r="I96" s="10"/>
      <c r="J96" s="10"/>
      <c r="K96" s="10"/>
      <c r="L96" s="10"/>
    </row>
    <row r="97" spans="1:12" s="11" customFormat="1">
      <c r="A97" s="30" t="s">
        <v>116</v>
      </c>
      <c r="B97" s="31"/>
      <c r="C97" s="31"/>
      <c r="D97" s="65"/>
      <c r="E97" s="10"/>
      <c r="F97" s="66"/>
      <c r="G97" s="10"/>
      <c r="H97" s="10"/>
      <c r="I97" s="10"/>
      <c r="J97" s="10"/>
      <c r="K97" s="10"/>
      <c r="L97" s="10"/>
    </row>
    <row r="98" spans="1:12" s="11" customFormat="1">
      <c r="A98" s="30" t="s">
        <v>117</v>
      </c>
      <c r="B98" s="31">
        <v>1225967910.6199999</v>
      </c>
      <c r="C98" s="31">
        <v>1121322647.27</v>
      </c>
      <c r="D98" s="65" t="s">
        <v>26</v>
      </c>
      <c r="E98" s="67"/>
      <c r="F98" s="66"/>
      <c r="G98" s="10"/>
      <c r="H98" s="10"/>
      <c r="I98" s="10"/>
      <c r="J98" s="10"/>
      <c r="K98" s="10"/>
      <c r="L98" s="10"/>
    </row>
    <row r="99" spans="1:12" s="11" customFormat="1">
      <c r="A99" s="30" t="s">
        <v>118</v>
      </c>
      <c r="B99" s="31">
        <v>1815555079.1700001</v>
      </c>
      <c r="C99" s="31">
        <v>1815555079.1700001</v>
      </c>
      <c r="D99" s="65" t="s">
        <v>26</v>
      </c>
      <c r="E99" s="67"/>
      <c r="F99" s="66"/>
      <c r="G99" s="10"/>
      <c r="H99" s="10"/>
      <c r="I99" s="10"/>
      <c r="J99" s="10"/>
      <c r="K99" s="10"/>
      <c r="L99" s="10"/>
    </row>
    <row r="100" spans="1:12" s="11" customFormat="1">
      <c r="A100" s="30" t="s">
        <v>119</v>
      </c>
      <c r="B100" s="31">
        <v>0</v>
      </c>
      <c r="C100" s="31">
        <v>0</v>
      </c>
      <c r="D100" s="65" t="s">
        <v>26</v>
      </c>
      <c r="E100" s="10"/>
      <c r="F100" s="66"/>
      <c r="G100" s="10"/>
      <c r="H100" s="10"/>
      <c r="I100" s="10"/>
      <c r="J100" s="10"/>
      <c r="K100" s="10"/>
      <c r="L100" s="10"/>
    </row>
    <row r="101" spans="1:12" s="11" customFormat="1">
      <c r="A101" s="30" t="s">
        <v>120</v>
      </c>
      <c r="B101" s="31">
        <v>0</v>
      </c>
      <c r="C101" s="31">
        <v>0</v>
      </c>
      <c r="D101" s="65" t="s">
        <v>26</v>
      </c>
      <c r="E101" s="10"/>
      <c r="F101" s="66"/>
      <c r="G101" s="10"/>
      <c r="H101" s="10"/>
      <c r="I101" s="10"/>
      <c r="J101" s="10"/>
      <c r="K101" s="10"/>
      <c r="L101" s="10"/>
    </row>
    <row r="102" spans="1:12" s="11" customFormat="1">
      <c r="A102" s="30" t="s">
        <v>121</v>
      </c>
      <c r="B102" s="31">
        <v>0</v>
      </c>
      <c r="C102" s="31">
        <v>0</v>
      </c>
      <c r="D102" s="65" t="s">
        <v>26</v>
      </c>
      <c r="E102" s="69"/>
      <c r="F102" s="66"/>
      <c r="G102" s="10"/>
      <c r="H102" s="10"/>
      <c r="I102" s="10"/>
      <c r="J102" s="10"/>
      <c r="K102" s="10"/>
      <c r="L102" s="10"/>
    </row>
    <row r="103" spans="1:12" s="11" customFormat="1">
      <c r="A103" s="30" t="s">
        <v>122</v>
      </c>
      <c r="B103" s="31">
        <f>ROUND(SUM(B98:B101),2)</f>
        <v>3041522989.79</v>
      </c>
      <c r="C103" s="31">
        <v>2936877726.4400001</v>
      </c>
      <c r="D103" s="65" t="s">
        <v>26</v>
      </c>
      <c r="E103" s="67"/>
      <c r="F103" s="66"/>
      <c r="G103" s="10"/>
      <c r="H103" s="10"/>
      <c r="I103" s="10"/>
      <c r="J103" s="10"/>
      <c r="K103" s="10"/>
      <c r="L103" s="10"/>
    </row>
    <row r="104" spans="1:12" s="11" customFormat="1" ht="14.25">
      <c r="A104" s="30" t="s">
        <v>123</v>
      </c>
      <c r="B104" s="31">
        <v>0</v>
      </c>
      <c r="C104" s="31">
        <v>0</v>
      </c>
      <c r="D104" s="65" t="s">
        <v>26</v>
      </c>
      <c r="E104" s="69"/>
      <c r="F104" s="66"/>
      <c r="G104" s="10"/>
      <c r="H104" s="10"/>
      <c r="I104" s="10"/>
      <c r="J104" s="10"/>
      <c r="K104" s="10"/>
      <c r="L104" s="10"/>
    </row>
    <row r="105" spans="1:12" s="11" customFormat="1" ht="14.25">
      <c r="A105" s="30" t="s">
        <v>124</v>
      </c>
      <c r="B105" s="31">
        <v>0</v>
      </c>
      <c r="C105" s="31">
        <v>1121322647.27</v>
      </c>
      <c r="D105" s="65" t="s">
        <v>26</v>
      </c>
      <c r="E105" s="67"/>
      <c r="F105" s="70"/>
      <c r="G105" s="10"/>
      <c r="H105" s="10"/>
      <c r="I105" s="10"/>
      <c r="J105" s="10"/>
      <c r="K105" s="10"/>
      <c r="L105" s="10"/>
    </row>
    <row r="106" spans="1:12" s="11" customFormat="1" ht="14.25">
      <c r="A106" s="30" t="s">
        <v>125</v>
      </c>
      <c r="B106" s="31">
        <v>0</v>
      </c>
      <c r="C106" s="31">
        <v>0</v>
      </c>
      <c r="D106" s="65" t="s">
        <v>26</v>
      </c>
      <c r="E106" s="71"/>
      <c r="F106" s="72"/>
      <c r="G106" s="59"/>
      <c r="H106" s="59"/>
      <c r="I106" s="59"/>
      <c r="J106" s="59"/>
      <c r="K106" s="59"/>
      <c r="L106" s="10"/>
    </row>
    <row r="107" spans="1:12" s="11" customFormat="1" ht="14.25">
      <c r="A107" s="30" t="s">
        <v>126</v>
      </c>
      <c r="B107" s="31">
        <v>878544948</v>
      </c>
      <c r="C107" s="31">
        <v>0</v>
      </c>
      <c r="D107" s="65" t="s">
        <v>26</v>
      </c>
      <c r="E107" s="71"/>
      <c r="F107" s="52" t="s">
        <v>127</v>
      </c>
      <c r="G107" s="59"/>
      <c r="H107" s="59"/>
      <c r="I107" s="59"/>
      <c r="J107" s="59"/>
      <c r="K107" s="59"/>
      <c r="L107" s="10"/>
    </row>
    <row r="108" spans="1:12" s="11" customFormat="1" ht="14.25">
      <c r="A108" s="30" t="s">
        <v>128</v>
      </c>
      <c r="B108" s="73">
        <v>0</v>
      </c>
      <c r="C108" s="31">
        <v>0</v>
      </c>
      <c r="D108" s="65" t="s">
        <v>26</v>
      </c>
      <c r="E108" s="71"/>
      <c r="F108" s="52" t="s">
        <v>129</v>
      </c>
      <c r="G108" s="59"/>
      <c r="H108" s="59"/>
      <c r="I108" s="59"/>
      <c r="J108" s="59"/>
      <c r="K108" s="59"/>
      <c r="L108" s="10"/>
    </row>
    <row r="109" spans="1:12" s="11" customFormat="1">
      <c r="A109" s="30" t="s">
        <v>115</v>
      </c>
      <c r="B109" s="31">
        <f>ROUND(SUM(B104:B108),2)</f>
        <v>878544948</v>
      </c>
      <c r="C109" s="31">
        <v>1121322647.27</v>
      </c>
      <c r="D109" s="65" t="s">
        <v>26</v>
      </c>
      <c r="E109" s="67"/>
      <c r="F109" s="54" t="s">
        <v>130</v>
      </c>
      <c r="G109" s="59"/>
      <c r="H109" s="59"/>
      <c r="I109" s="59"/>
      <c r="J109" s="59"/>
      <c r="K109" s="59"/>
      <c r="L109" s="10"/>
    </row>
    <row r="110" spans="1:12" s="11" customFormat="1" ht="14.25">
      <c r="A110" s="30" t="s">
        <v>131</v>
      </c>
      <c r="B110" s="31">
        <v>95319430.890000001</v>
      </c>
      <c r="C110" s="31">
        <v>92194209.209999993</v>
      </c>
      <c r="D110" s="31">
        <f>B110</f>
        <v>95319430.890000001</v>
      </c>
      <c r="E110" s="67"/>
      <c r="F110" s="54" t="s">
        <v>132</v>
      </c>
      <c r="G110" s="59"/>
      <c r="H110" s="59"/>
      <c r="I110" s="59"/>
      <c r="J110" s="59"/>
      <c r="K110" s="59"/>
      <c r="L110" s="10"/>
    </row>
    <row r="111" spans="1:12" s="11" customFormat="1" ht="14.25">
      <c r="A111" s="30" t="s">
        <v>133</v>
      </c>
      <c r="B111" s="35">
        <v>27473956.809999999</v>
      </c>
      <c r="C111" s="31">
        <v>31496295.84</v>
      </c>
      <c r="D111" s="31">
        <f>B111</f>
        <v>27473956.809999999</v>
      </c>
      <c r="E111" s="67"/>
      <c r="G111" s="59"/>
      <c r="H111" s="59"/>
      <c r="I111" s="59"/>
      <c r="J111" s="59"/>
      <c r="K111" s="59"/>
      <c r="L111" s="10"/>
    </row>
    <row r="112" spans="1:12" s="11" customFormat="1" ht="14.25">
      <c r="A112" s="30" t="s">
        <v>134</v>
      </c>
      <c r="B112" s="35">
        <v>3041522989.79</v>
      </c>
      <c r="C112" s="73">
        <v>2936877726.4400001</v>
      </c>
      <c r="D112" s="65" t="s">
        <v>26</v>
      </c>
      <c r="E112" s="67"/>
      <c r="F112" s="72"/>
      <c r="G112" s="74"/>
      <c r="H112" s="59"/>
      <c r="I112" s="59"/>
      <c r="J112" s="59"/>
      <c r="K112" s="59"/>
      <c r="L112" s="10"/>
    </row>
    <row r="113" spans="1:12" s="11" customFormat="1" ht="14.25">
      <c r="A113" s="30" t="s">
        <v>135</v>
      </c>
      <c r="B113" s="31">
        <v>53089798.049999997</v>
      </c>
      <c r="C113" s="31">
        <v>51779613.659999996</v>
      </c>
      <c r="D113" s="65" t="s">
        <v>26</v>
      </c>
      <c r="E113" s="67"/>
      <c r="F113" s="72"/>
      <c r="G113" s="74"/>
      <c r="H113" s="59"/>
      <c r="I113" s="59"/>
      <c r="J113" s="59"/>
      <c r="K113" s="59"/>
      <c r="L113" s="10"/>
    </row>
    <row r="114" spans="1:12" s="11" customFormat="1">
      <c r="A114" s="30" t="s">
        <v>136</v>
      </c>
      <c r="B114" s="65" t="s">
        <v>26</v>
      </c>
      <c r="C114" s="65" t="s">
        <v>26</v>
      </c>
      <c r="D114" s="65" t="s">
        <v>26</v>
      </c>
      <c r="E114" s="69"/>
      <c r="F114" s="66"/>
      <c r="G114" s="75"/>
      <c r="H114" s="10"/>
      <c r="I114" s="10"/>
      <c r="J114" s="10"/>
      <c r="K114" s="10"/>
      <c r="L114" s="10"/>
    </row>
    <row r="115" spans="1:12" s="11" customFormat="1" ht="12.75" customHeight="1">
      <c r="A115" s="336"/>
      <c r="B115" s="336"/>
      <c r="C115" s="336"/>
      <c r="D115" s="336"/>
      <c r="E115" s="10"/>
      <c r="F115" s="66"/>
      <c r="G115" s="10"/>
      <c r="H115" s="10"/>
      <c r="I115" s="10"/>
      <c r="J115" s="10"/>
      <c r="K115" s="10"/>
      <c r="L115" s="10"/>
    </row>
    <row r="116" spans="1:12" s="11" customFormat="1">
      <c r="A116" s="337"/>
      <c r="B116" s="337"/>
      <c r="C116" s="337"/>
      <c r="D116" s="337"/>
      <c r="E116" s="10"/>
      <c r="F116" s="66"/>
      <c r="G116" s="10"/>
      <c r="H116" s="10"/>
      <c r="I116" s="10"/>
      <c r="J116" s="10"/>
      <c r="K116" s="10"/>
      <c r="L116" s="10"/>
    </row>
    <row r="117" spans="1:12" s="11" customFormat="1">
      <c r="A117" s="76"/>
      <c r="B117" s="67"/>
      <c r="C117" s="67"/>
      <c r="D117" s="10"/>
      <c r="E117" s="10"/>
      <c r="F117" s="66"/>
      <c r="G117" s="10"/>
      <c r="H117" s="10"/>
      <c r="I117" s="10"/>
      <c r="J117" s="10"/>
      <c r="K117" s="10"/>
      <c r="L117" s="10"/>
    </row>
    <row r="118" spans="1:12" s="11" customFormat="1">
      <c r="A118" s="9" t="s">
        <v>137</v>
      </c>
      <c r="B118" s="10"/>
      <c r="C118" s="10"/>
      <c r="D118" s="10"/>
      <c r="E118" s="10"/>
      <c r="F118" s="10"/>
      <c r="G118" s="10"/>
      <c r="H118" s="10"/>
      <c r="I118" s="10"/>
      <c r="J118" s="10"/>
      <c r="K118" s="10"/>
      <c r="L118" s="10"/>
    </row>
    <row r="119" spans="1:12" s="11" customFormat="1" ht="12.75" customHeight="1">
      <c r="A119" s="10"/>
      <c r="B119" s="77" t="s">
        <v>722</v>
      </c>
      <c r="C119" s="328" t="s">
        <v>138</v>
      </c>
      <c r="D119" s="329"/>
      <c r="E119" s="330"/>
      <c r="F119" s="10"/>
      <c r="G119" s="78" t="s">
        <v>139</v>
      </c>
      <c r="H119" s="79"/>
      <c r="I119" s="79"/>
      <c r="J119" s="50"/>
      <c r="K119" s="51"/>
      <c r="L119" s="10"/>
    </row>
    <row r="120" spans="1:12" s="11" customFormat="1">
      <c r="A120" s="30" t="s">
        <v>140</v>
      </c>
      <c r="B120" s="31">
        <v>21434911050.360001</v>
      </c>
      <c r="C120" s="322" t="s">
        <v>141</v>
      </c>
      <c r="D120" s="323"/>
      <c r="E120" s="324"/>
      <c r="F120" s="10"/>
      <c r="G120" s="80"/>
      <c r="H120" s="81"/>
      <c r="I120" s="81"/>
      <c r="J120" s="82"/>
      <c r="K120" s="83"/>
      <c r="L120" s="10"/>
    </row>
    <row r="121" spans="1:12" s="11" customFormat="1" ht="14.25">
      <c r="A121" s="30" t="s">
        <v>142</v>
      </c>
      <c r="B121" s="73">
        <v>1815555079.1700001</v>
      </c>
      <c r="C121" s="322" t="s">
        <v>143</v>
      </c>
      <c r="D121" s="323"/>
      <c r="E121" s="324"/>
      <c r="F121" s="10"/>
      <c r="G121" s="84" t="s">
        <v>144</v>
      </c>
      <c r="H121" s="81"/>
      <c r="I121" s="81"/>
      <c r="J121" s="82"/>
      <c r="K121" s="83"/>
      <c r="L121" s="10"/>
    </row>
    <row r="122" spans="1:12" s="11" customFormat="1">
      <c r="A122" s="30" t="s">
        <v>145</v>
      </c>
      <c r="B122" s="31">
        <v>0</v>
      </c>
      <c r="C122" s="322" t="s">
        <v>146</v>
      </c>
      <c r="D122" s="323"/>
      <c r="E122" s="324"/>
      <c r="F122" s="10"/>
      <c r="G122" s="85" t="s">
        <v>147</v>
      </c>
      <c r="H122" s="86">
        <f>ROUND(H139,2)</f>
        <v>23598301228.049999</v>
      </c>
      <c r="I122" s="81" t="s">
        <v>148</v>
      </c>
      <c r="J122" s="82"/>
      <c r="K122" s="83"/>
      <c r="L122" s="10"/>
    </row>
    <row r="123" spans="1:12" s="11" customFormat="1" ht="12.75" customHeight="1">
      <c r="A123" s="30" t="s">
        <v>149</v>
      </c>
      <c r="B123" s="31">
        <v>0</v>
      </c>
      <c r="C123" s="322" t="s">
        <v>150</v>
      </c>
      <c r="D123" s="323"/>
      <c r="E123" s="324"/>
      <c r="F123" s="10"/>
      <c r="G123" s="85" t="s">
        <v>151</v>
      </c>
      <c r="H123" s="86">
        <f>ROUND(H154,2)</f>
        <v>21434911050.360001</v>
      </c>
      <c r="I123" s="331" t="s">
        <v>152</v>
      </c>
      <c r="J123" s="331"/>
      <c r="K123" s="332"/>
      <c r="L123" s="10"/>
    </row>
    <row r="124" spans="1:12" s="11" customFormat="1">
      <c r="A124" s="30" t="s">
        <v>153</v>
      </c>
      <c r="B124" s="31">
        <v>0</v>
      </c>
      <c r="C124" s="322" t="s">
        <v>154</v>
      </c>
      <c r="D124" s="323"/>
      <c r="E124" s="324"/>
      <c r="F124" s="10"/>
      <c r="G124" s="87"/>
      <c r="H124" s="88"/>
      <c r="I124" s="333"/>
      <c r="J124" s="333"/>
      <c r="K124" s="334"/>
      <c r="L124" s="10"/>
    </row>
    <row r="125" spans="1:12" s="11" customFormat="1" ht="14.25">
      <c r="A125" s="89" t="s">
        <v>155</v>
      </c>
      <c r="B125" s="31">
        <v>1143382905.1900001</v>
      </c>
      <c r="C125" s="319" t="s">
        <v>156</v>
      </c>
      <c r="D125" s="320"/>
      <c r="E125" s="321"/>
      <c r="F125" s="10"/>
      <c r="G125" s="84"/>
      <c r="H125" s="81"/>
      <c r="I125" s="81"/>
      <c r="J125" s="82"/>
      <c r="K125" s="83"/>
      <c r="L125" s="10"/>
    </row>
    <row r="126" spans="1:12" s="11" customFormat="1" ht="14.25">
      <c r="A126" s="30" t="s">
        <v>157</v>
      </c>
      <c r="B126" s="31">
        <v>0</v>
      </c>
      <c r="C126" s="319" t="s">
        <v>158</v>
      </c>
      <c r="D126" s="320"/>
      <c r="E126" s="321"/>
      <c r="F126" s="10"/>
      <c r="G126" s="85" t="s">
        <v>159</v>
      </c>
      <c r="H126" s="81" t="s">
        <v>160</v>
      </c>
      <c r="I126" s="81"/>
      <c r="J126" s="82"/>
      <c r="K126" s="83"/>
      <c r="L126" s="10"/>
    </row>
    <row r="127" spans="1:12" s="11" customFormat="1" ht="14.25">
      <c r="A127" s="30" t="s">
        <v>161</v>
      </c>
      <c r="B127" s="31">
        <v>0</v>
      </c>
      <c r="C127" s="319" t="s">
        <v>162</v>
      </c>
      <c r="D127" s="320"/>
      <c r="E127" s="321"/>
      <c r="F127" s="10"/>
      <c r="G127" s="90" t="s">
        <v>163</v>
      </c>
      <c r="H127" s="81" t="s">
        <v>164</v>
      </c>
      <c r="I127" s="81"/>
      <c r="J127" s="82"/>
      <c r="K127" s="83"/>
      <c r="L127" s="10"/>
    </row>
    <row r="128" spans="1:12" s="11" customFormat="1">
      <c r="A128" s="30" t="s">
        <v>165</v>
      </c>
      <c r="B128" s="31">
        <v>382759160.75999999</v>
      </c>
      <c r="C128" s="322" t="s">
        <v>166</v>
      </c>
      <c r="D128" s="323"/>
      <c r="E128" s="324"/>
      <c r="F128" s="10"/>
      <c r="G128" s="84"/>
      <c r="H128" s="86">
        <f>D223</f>
        <v>24016901996.82</v>
      </c>
      <c r="I128" s="81" t="s">
        <v>167</v>
      </c>
      <c r="J128" s="82"/>
      <c r="K128" s="83"/>
      <c r="L128" s="10"/>
    </row>
    <row r="129" spans="1:12" s="11" customFormat="1">
      <c r="A129" s="30" t="s">
        <v>168</v>
      </c>
      <c r="B129" s="31">
        <v>48864.92</v>
      </c>
      <c r="C129" s="322" t="s">
        <v>169</v>
      </c>
      <c r="D129" s="323"/>
      <c r="E129" s="324"/>
      <c r="F129" s="10"/>
      <c r="G129" s="84"/>
      <c r="H129" s="91">
        <v>23598301228.049999</v>
      </c>
      <c r="I129" s="81" t="s">
        <v>170</v>
      </c>
      <c r="J129" s="82"/>
      <c r="K129" s="83"/>
      <c r="L129" s="10"/>
    </row>
    <row r="130" spans="1:12" s="11" customFormat="1">
      <c r="A130" s="30" t="s">
        <v>171</v>
      </c>
      <c r="B130" s="31">
        <v>0</v>
      </c>
      <c r="C130" s="325" t="s">
        <v>172</v>
      </c>
      <c r="D130" s="326"/>
      <c r="E130" s="327"/>
      <c r="F130" s="10"/>
      <c r="G130" s="84"/>
      <c r="H130" s="92" t="s">
        <v>173</v>
      </c>
      <c r="I130" s="81"/>
      <c r="J130" s="82"/>
      <c r="K130" s="83"/>
      <c r="L130" s="10"/>
    </row>
    <row r="131" spans="1:12" s="11" customFormat="1" ht="12.75" customHeight="1">
      <c r="A131" s="30" t="s">
        <v>174</v>
      </c>
      <c r="B131" s="31">
        <v>21724275198.66</v>
      </c>
      <c r="C131" s="10"/>
      <c r="D131" s="10"/>
      <c r="E131" s="10"/>
      <c r="F131" s="10"/>
      <c r="G131" s="84"/>
      <c r="H131" s="92">
        <v>0.75</v>
      </c>
      <c r="I131" s="81" t="s">
        <v>175</v>
      </c>
      <c r="J131" s="82"/>
      <c r="K131" s="83"/>
      <c r="L131" s="10"/>
    </row>
    <row r="132" spans="1:12" s="11" customFormat="1" ht="12.75" customHeight="1">
      <c r="A132" s="30" t="s">
        <v>176</v>
      </c>
      <c r="B132" s="31" t="s">
        <v>177</v>
      </c>
      <c r="C132" s="10"/>
      <c r="D132" s="10"/>
      <c r="E132" s="10"/>
      <c r="F132" s="10"/>
      <c r="G132" s="84"/>
      <c r="H132" s="93" t="s">
        <v>178</v>
      </c>
      <c r="I132" s="81" t="s">
        <v>179</v>
      </c>
      <c r="J132" s="82"/>
      <c r="K132" s="83"/>
      <c r="L132" s="10"/>
    </row>
    <row r="133" spans="1:12" s="11" customFormat="1">
      <c r="A133" s="30" t="s">
        <v>180</v>
      </c>
      <c r="B133" s="94">
        <v>0.89280000000000004</v>
      </c>
      <c r="C133" s="10"/>
      <c r="D133" s="10"/>
      <c r="E133" s="10"/>
      <c r="F133" s="10"/>
      <c r="G133" s="84"/>
      <c r="H133" s="92">
        <v>0.25</v>
      </c>
      <c r="I133" s="81" t="s">
        <v>181</v>
      </c>
      <c r="J133" s="82"/>
      <c r="K133" s="83"/>
      <c r="L133" s="10"/>
    </row>
    <row r="134" spans="1:12" s="11" customFormat="1" ht="12.75" customHeight="1">
      <c r="A134" s="30" t="s">
        <v>182</v>
      </c>
      <c r="B134" s="94">
        <v>0.91500000000000004</v>
      </c>
      <c r="C134" s="95"/>
      <c r="D134" s="10"/>
      <c r="E134" s="10"/>
      <c r="F134" s="10"/>
      <c r="G134" s="84"/>
      <c r="H134" s="81" t="s">
        <v>183</v>
      </c>
      <c r="I134" s="81"/>
      <c r="J134" s="82"/>
      <c r="K134" s="83"/>
      <c r="L134" s="10"/>
    </row>
    <row r="135" spans="1:12" s="11" customFormat="1" ht="12.75" customHeight="1">
      <c r="A135" s="30" t="s">
        <v>184</v>
      </c>
      <c r="B135" s="94">
        <v>0.89280000000000004</v>
      </c>
      <c r="C135" s="95"/>
      <c r="D135" s="10"/>
      <c r="E135" s="10"/>
      <c r="F135" s="10"/>
      <c r="G135" s="90" t="s">
        <v>185</v>
      </c>
      <c r="H135" s="82" t="s">
        <v>186</v>
      </c>
      <c r="I135" s="81"/>
      <c r="J135" s="82"/>
      <c r="K135" s="83"/>
      <c r="L135" s="10"/>
    </row>
    <row r="136" spans="1:12" s="11" customFormat="1">
      <c r="A136" s="30" t="s">
        <v>187</v>
      </c>
      <c r="B136" s="94">
        <v>0.91</v>
      </c>
      <c r="C136" s="10"/>
      <c r="D136" s="10"/>
      <c r="E136" s="10"/>
      <c r="F136" s="10"/>
      <c r="G136" s="90"/>
      <c r="H136" s="86">
        <v>0</v>
      </c>
      <c r="I136" s="81" t="s">
        <v>188</v>
      </c>
      <c r="J136" s="82"/>
      <c r="K136" s="83"/>
      <c r="L136" s="10"/>
    </row>
    <row r="137" spans="1:12" s="11" customFormat="1">
      <c r="A137" s="30" t="s">
        <v>189</v>
      </c>
      <c r="B137" s="31">
        <v>3231662263.54</v>
      </c>
      <c r="C137" s="67"/>
      <c r="D137" s="96"/>
      <c r="E137" s="10"/>
      <c r="F137" s="10"/>
      <c r="G137" s="84"/>
      <c r="H137" s="86">
        <v>0</v>
      </c>
      <c r="I137" s="81" t="s">
        <v>190</v>
      </c>
      <c r="J137" s="82"/>
      <c r="K137" s="83"/>
      <c r="L137" s="10"/>
    </row>
    <row r="138" spans="1:12" s="11" customFormat="1">
      <c r="A138" s="30" t="s">
        <v>191</v>
      </c>
      <c r="B138" s="94">
        <v>0.17480000000000001</v>
      </c>
      <c r="C138" s="10"/>
      <c r="D138" s="96"/>
      <c r="E138" s="10"/>
      <c r="F138" s="10"/>
      <c r="G138" s="84"/>
      <c r="H138" s="81"/>
      <c r="I138" s="81"/>
      <c r="J138" s="82"/>
      <c r="K138" s="83"/>
      <c r="L138" s="10"/>
    </row>
    <row r="139" spans="1:12" s="11" customFormat="1">
      <c r="A139" s="60"/>
      <c r="B139" s="59"/>
      <c r="C139" s="10"/>
      <c r="D139" s="10"/>
      <c r="E139" s="10"/>
      <c r="F139" s="10"/>
      <c r="G139" s="84"/>
      <c r="H139" s="86">
        <f>ROUND(H129,2)</f>
        <v>23598301228.049999</v>
      </c>
      <c r="I139" s="81" t="s">
        <v>192</v>
      </c>
      <c r="J139" s="82"/>
      <c r="K139" s="83"/>
      <c r="L139" s="10"/>
    </row>
    <row r="140" spans="1:12" s="11" customFormat="1">
      <c r="A140" s="59"/>
      <c r="B140" s="59"/>
      <c r="C140" s="10"/>
      <c r="D140" s="10"/>
      <c r="E140" s="10"/>
      <c r="F140" s="10"/>
      <c r="G140" s="84"/>
      <c r="H140" s="86"/>
      <c r="I140" s="81"/>
      <c r="J140" s="82"/>
      <c r="K140" s="83"/>
      <c r="L140" s="10"/>
    </row>
    <row r="141" spans="1:12" s="11" customFormat="1" ht="14.25">
      <c r="A141" s="52" t="s">
        <v>193</v>
      </c>
      <c r="B141" s="97"/>
      <c r="C141" s="10"/>
      <c r="D141" s="54"/>
      <c r="E141" s="10"/>
      <c r="F141" s="10"/>
      <c r="G141" s="85" t="s">
        <v>194</v>
      </c>
      <c r="H141" s="81" t="s">
        <v>195</v>
      </c>
      <c r="I141" s="81"/>
      <c r="J141" s="82"/>
      <c r="K141" s="83"/>
      <c r="L141" s="10"/>
    </row>
    <row r="142" spans="1:12" s="11" customFormat="1" ht="14.25">
      <c r="A142" s="52" t="s">
        <v>196</v>
      </c>
      <c r="B142" s="74"/>
      <c r="C142" s="10"/>
      <c r="D142" s="10"/>
      <c r="E142" s="10"/>
      <c r="F142" s="10"/>
      <c r="G142" s="90" t="s">
        <v>163</v>
      </c>
      <c r="H142" s="81" t="s">
        <v>164</v>
      </c>
      <c r="I142" s="81"/>
      <c r="J142" s="82"/>
      <c r="K142" s="83"/>
      <c r="L142" s="10"/>
    </row>
    <row r="143" spans="1:12" s="11" customFormat="1">
      <c r="A143" s="54" t="s">
        <v>197</v>
      </c>
      <c r="B143" s="59"/>
      <c r="C143" s="10"/>
      <c r="D143" s="10"/>
      <c r="E143" s="10"/>
      <c r="F143" s="10"/>
      <c r="G143" s="84"/>
      <c r="H143" s="86">
        <f>D223</f>
        <v>24016901996.82</v>
      </c>
      <c r="I143" s="81" t="s">
        <v>167</v>
      </c>
      <c r="J143" s="82"/>
      <c r="K143" s="83"/>
      <c r="L143" s="10"/>
    </row>
    <row r="144" spans="1:12" s="11" customFormat="1" ht="14.25">
      <c r="A144" s="52" t="s">
        <v>198</v>
      </c>
      <c r="B144" s="97"/>
      <c r="C144" s="10"/>
      <c r="D144" s="54"/>
      <c r="E144" s="10"/>
      <c r="F144" s="10"/>
      <c r="G144" s="84"/>
      <c r="H144" s="91">
        <v>24008636929.169998</v>
      </c>
      <c r="I144" s="81" t="s">
        <v>199</v>
      </c>
      <c r="J144" s="82"/>
      <c r="K144" s="83"/>
      <c r="L144" s="10"/>
    </row>
    <row r="145" spans="1:12" s="11" customFormat="1" ht="14.25">
      <c r="A145" s="54" t="s">
        <v>200</v>
      </c>
      <c r="B145" s="59"/>
      <c r="C145" s="10"/>
      <c r="D145" s="54" t="s">
        <v>717</v>
      </c>
      <c r="E145" s="10"/>
      <c r="F145" s="10"/>
      <c r="G145" s="84"/>
      <c r="H145" s="92" t="s">
        <v>201</v>
      </c>
      <c r="I145" s="81"/>
      <c r="J145" s="82"/>
      <c r="K145" s="83"/>
      <c r="L145" s="10"/>
    </row>
    <row r="146" spans="1:12" s="11" customFormat="1" ht="14.25">
      <c r="A146" s="52" t="s">
        <v>202</v>
      </c>
      <c r="B146" s="10"/>
      <c r="C146" s="10"/>
      <c r="D146" s="10"/>
      <c r="E146" s="10"/>
      <c r="F146" s="10"/>
      <c r="G146" s="84"/>
      <c r="H146" s="98" t="s">
        <v>203</v>
      </c>
      <c r="I146" s="81" t="s">
        <v>175</v>
      </c>
      <c r="J146" s="82"/>
      <c r="K146" s="83"/>
      <c r="L146" s="10"/>
    </row>
    <row r="147" spans="1:12" s="11" customFormat="1">
      <c r="A147" s="54" t="s">
        <v>204</v>
      </c>
      <c r="B147" s="10"/>
      <c r="C147" s="10"/>
      <c r="D147" s="10"/>
      <c r="E147" s="10"/>
      <c r="F147" s="10"/>
      <c r="G147" s="84"/>
      <c r="H147" s="93" t="s">
        <v>178</v>
      </c>
      <c r="I147" s="81" t="s">
        <v>179</v>
      </c>
      <c r="J147" s="82"/>
      <c r="K147" s="83"/>
      <c r="L147" s="10"/>
    </row>
    <row r="148" spans="1:12" s="11" customFormat="1" ht="14.25">
      <c r="A148" s="52" t="s">
        <v>205</v>
      </c>
      <c r="B148" s="10"/>
      <c r="C148" s="10"/>
      <c r="D148" s="10"/>
      <c r="E148" s="10"/>
      <c r="F148" s="10"/>
      <c r="G148" s="84"/>
      <c r="H148" s="92">
        <v>0.25</v>
      </c>
      <c r="I148" s="81" t="s">
        <v>181</v>
      </c>
      <c r="J148" s="82"/>
      <c r="K148" s="83"/>
      <c r="L148" s="10"/>
    </row>
    <row r="149" spans="1:12" s="11" customFormat="1">
      <c r="A149" s="54" t="s">
        <v>206</v>
      </c>
      <c r="B149" s="10"/>
      <c r="C149" s="10"/>
      <c r="D149" s="10"/>
      <c r="E149" s="10"/>
      <c r="F149" s="10"/>
      <c r="G149" s="84"/>
      <c r="H149" s="81" t="s">
        <v>183</v>
      </c>
      <c r="I149" s="81"/>
      <c r="J149" s="82"/>
      <c r="K149" s="83"/>
      <c r="L149" s="10"/>
    </row>
    <row r="150" spans="1:12" s="11" customFormat="1" ht="14.25">
      <c r="A150" s="52" t="s">
        <v>207</v>
      </c>
      <c r="B150" s="10"/>
      <c r="C150" s="10"/>
      <c r="D150" s="10"/>
      <c r="E150" s="10"/>
      <c r="F150" s="10"/>
      <c r="G150" s="90" t="s">
        <v>185</v>
      </c>
      <c r="H150" s="82" t="s">
        <v>186</v>
      </c>
      <c r="I150" s="99"/>
      <c r="J150" s="82"/>
      <c r="K150" s="83"/>
      <c r="L150" s="10"/>
    </row>
    <row r="151" spans="1:12" s="11" customFormat="1">
      <c r="A151" s="54" t="s">
        <v>208</v>
      </c>
      <c r="B151" s="10"/>
      <c r="C151" s="10"/>
      <c r="D151" s="10"/>
      <c r="E151" s="10"/>
      <c r="F151" s="10"/>
      <c r="G151" s="84"/>
      <c r="H151" s="86">
        <v>0</v>
      </c>
      <c r="I151" s="81" t="s">
        <v>188</v>
      </c>
      <c r="J151" s="82"/>
      <c r="K151" s="83"/>
      <c r="L151" s="10"/>
    </row>
    <row r="152" spans="1:12" s="11" customFormat="1" ht="14.25">
      <c r="A152" s="52" t="s">
        <v>209</v>
      </c>
      <c r="B152" s="10"/>
      <c r="C152" s="10"/>
      <c r="D152" s="10"/>
      <c r="E152" s="10"/>
      <c r="F152" s="10"/>
      <c r="G152" s="84"/>
      <c r="H152" s="86">
        <v>0</v>
      </c>
      <c r="I152" s="81" t="s">
        <v>190</v>
      </c>
      <c r="J152" s="82"/>
      <c r="K152" s="83"/>
      <c r="L152" s="10"/>
    </row>
    <row r="153" spans="1:12" s="11" customFormat="1">
      <c r="A153" s="54" t="s">
        <v>210</v>
      </c>
      <c r="B153" s="10"/>
      <c r="C153" s="10"/>
      <c r="D153" s="10"/>
      <c r="E153" s="10"/>
      <c r="F153" s="10"/>
      <c r="G153" s="84"/>
      <c r="H153" s="81"/>
      <c r="I153" s="81"/>
      <c r="J153" s="82"/>
      <c r="K153" s="83"/>
      <c r="L153" s="10"/>
    </row>
    <row r="154" spans="1:12" s="11" customFormat="1" ht="12.75" customHeight="1">
      <c r="A154" s="52" t="s">
        <v>211</v>
      </c>
      <c r="B154" s="10"/>
      <c r="C154" s="10"/>
      <c r="D154" s="10"/>
      <c r="E154" s="10"/>
      <c r="F154" s="10"/>
      <c r="G154" s="84"/>
      <c r="H154" s="91">
        <v>21434911050.360001</v>
      </c>
      <c r="I154" s="82" t="s">
        <v>212</v>
      </c>
      <c r="J154" s="82"/>
      <c r="K154" s="83"/>
      <c r="L154" s="10"/>
    </row>
    <row r="155" spans="1:12" s="11" customFormat="1">
      <c r="A155" s="54" t="s">
        <v>213</v>
      </c>
      <c r="B155" s="10"/>
      <c r="C155" s="10"/>
      <c r="D155" s="10"/>
      <c r="E155" s="10"/>
      <c r="F155" s="10"/>
      <c r="G155" s="87"/>
      <c r="H155" s="88"/>
      <c r="I155" s="100"/>
      <c r="J155" s="100"/>
      <c r="K155" s="101"/>
      <c r="L155" s="10"/>
    </row>
    <row r="156" spans="1:12" s="11" customFormat="1">
      <c r="A156" s="76"/>
      <c r="B156" s="76"/>
      <c r="C156" s="10"/>
      <c r="D156" s="10"/>
      <c r="E156" s="10"/>
      <c r="F156" s="10"/>
      <c r="G156" s="10"/>
      <c r="H156" s="10"/>
      <c r="I156" s="10"/>
      <c r="J156" s="10"/>
      <c r="K156" s="10"/>
      <c r="L156" s="10"/>
    </row>
    <row r="157" spans="1:12" s="2" customFormat="1" ht="25.5" customHeight="1">
      <c r="A157" s="271" t="s">
        <v>0</v>
      </c>
      <c r="B157" s="271"/>
      <c r="C157" s="271"/>
      <c r="D157" s="271"/>
      <c r="E157" s="271"/>
      <c r="F157" s="271"/>
      <c r="G157" s="271"/>
      <c r="H157" s="271"/>
      <c r="I157" s="271"/>
      <c r="J157" s="271"/>
      <c r="K157" s="271"/>
      <c r="L157" s="1"/>
    </row>
    <row r="158" spans="1:12" s="2" customFormat="1" ht="25.5" customHeight="1">
      <c r="A158" s="271"/>
      <c r="B158" s="271"/>
      <c r="C158" s="271"/>
      <c r="D158" s="271"/>
      <c r="E158" s="271"/>
      <c r="F158" s="271"/>
      <c r="G158" s="271"/>
      <c r="H158" s="271"/>
      <c r="I158" s="271"/>
      <c r="J158" s="271"/>
      <c r="K158" s="271"/>
      <c r="L158" s="1"/>
    </row>
    <row r="159" spans="1:12" s="2" customFormat="1" ht="25.5" customHeight="1">
      <c r="A159" s="272"/>
      <c r="B159" s="272"/>
      <c r="C159" s="272"/>
      <c r="D159" s="272"/>
      <c r="E159" s="272"/>
      <c r="F159" s="272"/>
      <c r="G159" s="272"/>
      <c r="H159" s="272"/>
      <c r="I159" s="272"/>
      <c r="J159" s="272"/>
      <c r="K159" s="272"/>
      <c r="L159" s="3"/>
    </row>
    <row r="160" spans="1:12" s="11" customFormat="1">
      <c r="A160" s="102" t="s">
        <v>723</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214</v>
      </c>
      <c r="B162" s="103" t="s">
        <v>215</v>
      </c>
      <c r="C162" s="10"/>
      <c r="D162" s="52" t="s">
        <v>216</v>
      </c>
      <c r="E162" s="10"/>
      <c r="F162" s="10"/>
      <c r="G162" s="10"/>
      <c r="H162" s="10"/>
      <c r="I162" s="10"/>
      <c r="J162" s="10"/>
      <c r="K162" s="10"/>
      <c r="L162" s="10"/>
    </row>
    <row r="163" spans="1:12" s="11" customFormat="1" ht="14.25">
      <c r="A163" s="12" t="s">
        <v>217</v>
      </c>
      <c r="B163" s="104" t="s">
        <v>218</v>
      </c>
      <c r="C163" s="10"/>
      <c r="D163" s="52" t="s">
        <v>219</v>
      </c>
      <c r="E163" s="105"/>
      <c r="F163" s="10"/>
      <c r="G163" s="10"/>
      <c r="H163" s="10"/>
      <c r="I163" s="10"/>
      <c r="J163" s="10"/>
      <c r="K163" s="10"/>
      <c r="L163" s="10"/>
    </row>
    <row r="164" spans="1:12" s="11" customFormat="1" ht="25.5">
      <c r="A164" s="12" t="s">
        <v>220</v>
      </c>
      <c r="B164" s="31">
        <v>18492612935.119999</v>
      </c>
      <c r="C164" s="69"/>
      <c r="D164" s="52" t="s">
        <v>221</v>
      </c>
      <c r="E164" s="105"/>
      <c r="F164" s="10"/>
      <c r="G164" s="10"/>
      <c r="H164" s="10"/>
      <c r="I164" s="10"/>
      <c r="J164" s="10"/>
      <c r="K164" s="10"/>
      <c r="L164" s="10"/>
    </row>
    <row r="165" spans="1:12" s="11" customFormat="1" ht="25.5" customHeight="1">
      <c r="A165" s="12" t="s">
        <v>222</v>
      </c>
      <c r="B165" s="31">
        <v>19634401592.619999</v>
      </c>
      <c r="C165" s="10"/>
      <c r="D165" s="52" t="s">
        <v>223</v>
      </c>
      <c r="E165" s="10"/>
      <c r="F165" s="10"/>
      <c r="G165" s="10"/>
      <c r="H165" s="10"/>
      <c r="I165" s="10"/>
      <c r="J165" s="10"/>
      <c r="K165" s="10"/>
      <c r="L165" s="10"/>
    </row>
    <row r="166" spans="1:12" s="11" customFormat="1">
      <c r="A166" s="12" t="s">
        <v>224</v>
      </c>
      <c r="B166" s="31">
        <f>ROUND(D239,2)</f>
        <v>24016901996.82</v>
      </c>
      <c r="C166" s="10"/>
      <c r="D166" s="54" t="s">
        <v>225</v>
      </c>
      <c r="E166" s="10"/>
      <c r="F166" s="10"/>
      <c r="G166" s="10"/>
      <c r="H166" s="10"/>
      <c r="I166" s="10"/>
      <c r="J166" s="10"/>
      <c r="K166" s="10"/>
      <c r="L166" s="10"/>
    </row>
    <row r="167" spans="1:12" s="11" customFormat="1" ht="12.75" customHeight="1">
      <c r="A167" s="12" t="s">
        <v>226</v>
      </c>
      <c r="B167" s="31">
        <v>3217406175.54</v>
      </c>
      <c r="C167" s="10"/>
      <c r="D167" s="52" t="s">
        <v>227</v>
      </c>
      <c r="E167" s="10"/>
      <c r="F167" s="10"/>
      <c r="G167" s="10"/>
      <c r="H167" s="10"/>
      <c r="I167" s="10"/>
      <c r="J167" s="10"/>
      <c r="K167" s="10"/>
      <c r="L167" s="10"/>
    </row>
    <row r="168" spans="1:12" s="11" customFormat="1" ht="14.25">
      <c r="A168" s="12" t="s">
        <v>228</v>
      </c>
      <c r="B168" s="35">
        <v>0</v>
      </c>
      <c r="C168" s="10"/>
      <c r="D168" s="52" t="s">
        <v>229</v>
      </c>
      <c r="E168" s="10"/>
      <c r="F168" s="10"/>
      <c r="G168" s="10"/>
      <c r="H168" s="10"/>
      <c r="I168" s="10"/>
      <c r="J168" s="10"/>
      <c r="K168" s="10"/>
      <c r="L168" s="10"/>
    </row>
    <row r="169" spans="1:12" s="11" customFormat="1" ht="14.25">
      <c r="A169" s="12" t="s">
        <v>230</v>
      </c>
      <c r="B169" s="35">
        <v>0</v>
      </c>
      <c r="C169" s="67"/>
      <c r="D169" s="52" t="s">
        <v>231</v>
      </c>
      <c r="E169" s="10"/>
      <c r="F169" s="10"/>
      <c r="G169" s="10"/>
      <c r="H169" s="10"/>
      <c r="I169" s="10"/>
      <c r="J169" s="10"/>
      <c r="K169" s="10"/>
      <c r="L169" s="10"/>
    </row>
    <row r="170" spans="1:12" s="11" customFormat="1" ht="14.25">
      <c r="A170" s="12" t="s">
        <v>232</v>
      </c>
      <c r="B170" s="35">
        <v>4442759963.8500004</v>
      </c>
      <c r="C170" s="10"/>
      <c r="D170" s="52" t="s">
        <v>233</v>
      </c>
      <c r="E170" s="10"/>
      <c r="F170" s="10"/>
      <c r="G170" s="10"/>
      <c r="H170" s="10"/>
      <c r="I170" s="10"/>
      <c r="J170" s="10"/>
      <c r="K170" s="10"/>
      <c r="L170" s="10"/>
    </row>
    <row r="171" spans="1:12" s="11" customFormat="1" ht="12.75" customHeight="1">
      <c r="A171" s="12" t="s">
        <v>234</v>
      </c>
      <c r="B171" s="35">
        <v>1357361925.48</v>
      </c>
      <c r="C171" s="10"/>
      <c r="D171" s="52" t="s">
        <v>235</v>
      </c>
      <c r="E171" s="10"/>
      <c r="F171" s="10"/>
      <c r="G171" s="10"/>
      <c r="H171" s="10"/>
      <c r="I171" s="10"/>
      <c r="J171" s="10"/>
      <c r="K171" s="10"/>
      <c r="L171" s="10"/>
    </row>
    <row r="172" spans="1:12" s="11" customFormat="1" ht="12.75" customHeight="1">
      <c r="A172" s="12" t="s">
        <v>236</v>
      </c>
      <c r="B172" s="31">
        <v>512601581.68000001</v>
      </c>
      <c r="C172" s="10"/>
      <c r="D172" s="106" t="s">
        <v>237</v>
      </c>
      <c r="E172" s="10"/>
      <c r="F172" s="10"/>
      <c r="G172" s="10"/>
      <c r="H172" s="10"/>
      <c r="I172" s="10"/>
      <c r="J172" s="10"/>
      <c r="K172" s="10"/>
      <c r="L172" s="10"/>
    </row>
    <row r="173" spans="1:12" s="11" customFormat="1" ht="14.25">
      <c r="A173" s="12" t="s">
        <v>238</v>
      </c>
      <c r="B173" s="31">
        <v>8565812051.4899998</v>
      </c>
      <c r="C173" s="10"/>
      <c r="D173" s="57" t="s">
        <v>239</v>
      </c>
      <c r="E173" s="10"/>
      <c r="F173" s="10"/>
      <c r="G173" s="10"/>
      <c r="H173" s="10"/>
      <c r="I173" s="10"/>
      <c r="J173" s="10"/>
      <c r="K173" s="10"/>
      <c r="L173" s="10"/>
    </row>
    <row r="174" spans="1:12" s="11" customFormat="1" ht="14.25">
      <c r="A174" s="12" t="s">
        <v>240</v>
      </c>
      <c r="B174" s="94">
        <f>B173/B164</f>
        <v>0.46320182450919917</v>
      </c>
      <c r="C174" s="67"/>
      <c r="D174" s="107"/>
      <c r="E174" s="10"/>
      <c r="F174" s="10"/>
      <c r="G174" s="10"/>
      <c r="H174" s="10"/>
      <c r="I174" s="10"/>
      <c r="J174" s="10"/>
      <c r="K174" s="10"/>
      <c r="L174" s="10"/>
    </row>
    <row r="175" spans="1:12" s="11" customFormat="1">
      <c r="A175" s="12" t="s">
        <v>241</v>
      </c>
      <c r="B175" s="108">
        <v>259066</v>
      </c>
      <c r="C175" s="69"/>
      <c r="D175" s="69"/>
      <c r="E175" s="10"/>
      <c r="F175" s="10"/>
      <c r="G175" s="10"/>
      <c r="H175" s="10"/>
      <c r="I175" s="10"/>
      <c r="J175" s="10"/>
      <c r="K175" s="10"/>
      <c r="L175" s="10"/>
    </row>
    <row r="176" spans="1:12" s="11" customFormat="1">
      <c r="A176" s="12" t="s">
        <v>242</v>
      </c>
      <c r="B176" s="35">
        <f>ROUND(B166/B175,2)</f>
        <v>92705.73</v>
      </c>
      <c r="C176" s="69"/>
      <c r="D176" s="69"/>
      <c r="E176" s="10"/>
      <c r="F176" s="10"/>
      <c r="G176" s="10"/>
      <c r="H176" s="10"/>
      <c r="I176" s="10"/>
      <c r="J176" s="10"/>
      <c r="K176" s="10"/>
      <c r="L176" s="10"/>
    </row>
    <row r="177" spans="1:12" s="11" customFormat="1" ht="14.25">
      <c r="A177" s="12" t="s">
        <v>243</v>
      </c>
      <c r="B177" s="109">
        <v>0.60229999999999995</v>
      </c>
      <c r="C177" s="10"/>
      <c r="D177" s="110"/>
      <c r="E177" s="10"/>
      <c r="F177" s="10"/>
      <c r="G177" s="10"/>
      <c r="H177" s="10"/>
      <c r="I177" s="10"/>
      <c r="J177" s="10"/>
      <c r="K177" s="10"/>
      <c r="L177" s="10"/>
    </row>
    <row r="178" spans="1:12" s="11" customFormat="1" ht="14.25">
      <c r="A178" s="12" t="s">
        <v>244</v>
      </c>
      <c r="B178" s="109">
        <v>0.54159999999999997</v>
      </c>
      <c r="C178" s="67"/>
      <c r="D178" s="67"/>
      <c r="H178" s="59"/>
      <c r="I178" s="59"/>
      <c r="J178" s="59"/>
      <c r="K178" s="59"/>
      <c r="L178" s="10"/>
    </row>
    <row r="179" spans="1:12" s="11" customFormat="1" ht="14.25">
      <c r="A179" s="12" t="s">
        <v>245</v>
      </c>
      <c r="B179" s="111">
        <v>63.940800000000003</v>
      </c>
      <c r="C179" s="10"/>
      <c r="D179" s="106"/>
      <c r="H179" s="59"/>
      <c r="I179" s="59"/>
      <c r="J179" s="59"/>
      <c r="K179" s="59"/>
      <c r="L179" s="10"/>
    </row>
    <row r="180" spans="1:12" s="11" customFormat="1" ht="14.25">
      <c r="A180" s="12" t="s">
        <v>246</v>
      </c>
      <c r="B180" s="111">
        <v>223.5795</v>
      </c>
      <c r="C180" s="69"/>
      <c r="D180" s="107"/>
      <c r="H180" s="59"/>
      <c r="I180" s="59"/>
      <c r="J180" s="59"/>
      <c r="K180" s="59"/>
      <c r="L180" s="10"/>
    </row>
    <row r="181" spans="1:12" s="11" customFormat="1" ht="14.25">
      <c r="A181" s="12" t="s">
        <v>247</v>
      </c>
      <c r="B181" s="112">
        <v>2.3838254824811882E-2</v>
      </c>
      <c r="C181" s="69"/>
      <c r="D181" s="113"/>
      <c r="H181" s="59"/>
      <c r="I181" s="59"/>
      <c r="J181" s="59"/>
      <c r="K181" s="59"/>
      <c r="L181" s="10"/>
    </row>
    <row r="182" spans="1:12" s="11" customFormat="1" ht="14.25">
      <c r="A182" s="12" t="s">
        <v>248</v>
      </c>
      <c r="B182" s="112">
        <v>4.99E-2</v>
      </c>
      <c r="C182" s="69"/>
      <c r="D182" s="113"/>
      <c r="H182" s="59"/>
      <c r="I182" s="59"/>
      <c r="J182" s="59"/>
      <c r="K182" s="59"/>
      <c r="L182" s="10"/>
    </row>
    <row r="183" spans="1:12" s="11" customFormat="1" ht="14.25">
      <c r="A183" s="12" t="s">
        <v>249</v>
      </c>
      <c r="B183" s="112">
        <v>4.7900650840333459E-2</v>
      </c>
      <c r="C183" s="69"/>
      <c r="D183" s="113"/>
      <c r="H183" s="59"/>
      <c r="I183" s="59"/>
      <c r="J183" s="59"/>
      <c r="K183" s="59"/>
      <c r="L183" s="10"/>
    </row>
    <row r="184" spans="1:12" s="11" customFormat="1" ht="14.25">
      <c r="A184" s="12" t="s">
        <v>250</v>
      </c>
      <c r="B184" s="112">
        <v>4.5422276784018112E-2</v>
      </c>
      <c r="C184" s="69"/>
      <c r="D184" s="113"/>
      <c r="H184" s="59"/>
      <c r="I184" s="59"/>
      <c r="J184" s="59"/>
      <c r="K184" s="59"/>
      <c r="L184" s="10"/>
    </row>
    <row r="185" spans="1:12" s="11" customFormat="1" ht="14.25">
      <c r="A185" s="30" t="s">
        <v>251</v>
      </c>
      <c r="B185" s="112">
        <v>5.0965475664772684E-2</v>
      </c>
      <c r="C185" s="59"/>
      <c r="D185" s="59"/>
      <c r="E185" s="59"/>
      <c r="F185" s="59"/>
      <c r="G185" s="59"/>
      <c r="H185" s="59"/>
      <c r="I185" s="59"/>
      <c r="J185" s="59"/>
      <c r="K185" s="59"/>
      <c r="L185" s="10"/>
    </row>
    <row r="186" spans="1:12" s="11" customFormat="1" ht="14.25">
      <c r="A186" s="30" t="s">
        <v>252</v>
      </c>
      <c r="B186" s="112">
        <v>4.8561578140243707E-2</v>
      </c>
      <c r="C186" s="59"/>
      <c r="D186" s="59"/>
      <c r="E186" s="59"/>
      <c r="F186" s="59"/>
      <c r="G186" s="59"/>
      <c r="H186" s="59"/>
      <c r="I186" s="59"/>
      <c r="J186" s="59"/>
      <c r="K186" s="59"/>
      <c r="L186" s="10"/>
    </row>
    <row r="187" spans="1:12" s="11" customFormat="1">
      <c r="A187" s="30" t="s">
        <v>253</v>
      </c>
      <c r="B187" s="112" t="s">
        <v>26</v>
      </c>
      <c r="C187" s="59"/>
      <c r="D187" s="59"/>
      <c r="E187" s="59"/>
      <c r="F187" s="59"/>
      <c r="G187" s="59"/>
      <c r="H187" s="59"/>
      <c r="I187" s="59"/>
      <c r="J187" s="59"/>
      <c r="K187" s="59"/>
      <c r="L187" s="10"/>
    </row>
    <row r="188" spans="1:12" s="11" customFormat="1" ht="14.25">
      <c r="A188" s="30" t="s">
        <v>254</v>
      </c>
      <c r="B188" s="114" t="s">
        <v>26</v>
      </c>
      <c r="C188" s="59"/>
      <c r="D188" s="59"/>
      <c r="E188" s="107"/>
      <c r="F188" s="115"/>
      <c r="G188" s="115"/>
      <c r="H188" s="59"/>
      <c r="I188" s="59"/>
      <c r="J188" s="59"/>
      <c r="K188" s="59"/>
      <c r="L188" s="10"/>
    </row>
    <row r="189" spans="1:12" s="11" customFormat="1" ht="12.75" customHeight="1">
      <c r="A189" s="12" t="s">
        <v>255</v>
      </c>
      <c r="B189" s="116" t="s">
        <v>256</v>
      </c>
      <c r="C189" s="117"/>
      <c r="D189" s="59"/>
      <c r="E189" s="59"/>
      <c r="F189" s="59"/>
      <c r="G189" s="59"/>
      <c r="H189" s="59"/>
      <c r="I189" s="59"/>
      <c r="J189" s="59"/>
      <c r="K189" s="59"/>
      <c r="L189" s="10"/>
    </row>
    <row r="190" spans="1:12" s="11" customFormat="1" ht="12.75" customHeight="1">
      <c r="A190" s="12" t="s">
        <v>257</v>
      </c>
      <c r="B190" s="118" t="s">
        <v>258</v>
      </c>
      <c r="C190" s="117"/>
      <c r="D190" s="59"/>
      <c r="E190" s="59"/>
      <c r="F190" s="119"/>
      <c r="G190" s="59"/>
      <c r="H190" s="59"/>
      <c r="I190" s="59"/>
      <c r="J190" s="59"/>
      <c r="K190" s="59"/>
      <c r="L190" s="10"/>
    </row>
    <row r="191" spans="1:12" s="11" customFormat="1" ht="12.75" customHeight="1">
      <c r="A191" s="12" t="s">
        <v>259</v>
      </c>
      <c r="B191" s="120">
        <v>0.05</v>
      </c>
      <c r="C191" s="117"/>
      <c r="D191" s="59"/>
      <c r="E191" s="59"/>
      <c r="F191" s="59"/>
      <c r="G191" s="59"/>
      <c r="H191" s="59"/>
      <c r="I191" s="59"/>
      <c r="J191" s="59"/>
      <c r="K191" s="59"/>
      <c r="L191" s="10"/>
    </row>
    <row r="192" spans="1:12" s="11" customFormat="1" ht="12.75" customHeight="1">
      <c r="A192" s="10"/>
      <c r="B192" s="10"/>
      <c r="C192" s="117"/>
      <c r="D192" s="59"/>
      <c r="E192" s="59"/>
      <c r="F192" s="59"/>
      <c r="G192" s="59"/>
      <c r="H192" s="59"/>
      <c r="I192" s="59"/>
      <c r="J192" s="59"/>
      <c r="K192" s="59"/>
      <c r="L192" s="10"/>
    </row>
    <row r="193" spans="1:12" s="11" customFormat="1">
      <c r="A193" s="10"/>
      <c r="B193" s="10"/>
      <c r="C193" s="59"/>
      <c r="D193" s="59"/>
      <c r="E193" s="59"/>
      <c r="F193" s="59"/>
      <c r="G193" s="59"/>
      <c r="H193" s="59"/>
      <c r="I193" s="59"/>
      <c r="J193" s="59"/>
      <c r="K193" s="59"/>
      <c r="L193" s="10"/>
    </row>
    <row r="194" spans="1:12" s="11" customFormat="1">
      <c r="A194" s="9" t="s">
        <v>260</v>
      </c>
      <c r="B194" s="10"/>
      <c r="C194" s="59"/>
      <c r="D194" s="59"/>
      <c r="E194" s="121"/>
      <c r="F194" s="121"/>
      <c r="G194" s="59"/>
      <c r="H194" s="59"/>
      <c r="I194" s="59"/>
      <c r="J194" s="59"/>
      <c r="K194" s="59"/>
      <c r="L194" s="10"/>
    </row>
    <row r="195" spans="1:12" s="11" customFormat="1">
      <c r="A195" s="10"/>
      <c r="B195" s="10"/>
      <c r="C195" s="60"/>
      <c r="D195" s="59"/>
      <c r="E195" s="59"/>
      <c r="F195" s="59"/>
      <c r="G195" s="59"/>
      <c r="H195" s="59"/>
      <c r="I195" s="59"/>
      <c r="J195" s="59"/>
      <c r="K195" s="59"/>
      <c r="L195" s="10"/>
    </row>
    <row r="196" spans="1:12" s="11" customFormat="1">
      <c r="A196" s="122" t="s">
        <v>261</v>
      </c>
      <c r="B196" s="123">
        <v>0</v>
      </c>
      <c r="C196" s="60"/>
      <c r="D196" s="59"/>
      <c r="E196" s="59"/>
      <c r="F196" s="59"/>
      <c r="G196" s="59"/>
      <c r="H196" s="59"/>
      <c r="I196" s="59"/>
      <c r="J196" s="59"/>
      <c r="K196" s="59"/>
      <c r="L196" s="10"/>
    </row>
    <row r="197" spans="1:12" s="11" customFormat="1">
      <c r="A197" s="122" t="s">
        <v>262</v>
      </c>
      <c r="B197" s="123">
        <v>77433057.730000004</v>
      </c>
      <c r="D197" s="59"/>
      <c r="E197" s="59"/>
      <c r="F197" s="59"/>
      <c r="G197" s="59"/>
      <c r="H197" s="59"/>
      <c r="I197" s="59"/>
      <c r="J197" s="59"/>
      <c r="K197" s="59"/>
      <c r="L197" s="10"/>
    </row>
    <row r="198" spans="1:12" s="11" customFormat="1">
      <c r="A198" s="122" t="s">
        <v>263</v>
      </c>
      <c r="B198" s="103" t="s">
        <v>26</v>
      </c>
      <c r="C198" s="59"/>
      <c r="D198" s="74"/>
      <c r="E198" s="59"/>
      <c r="F198" s="59"/>
      <c r="G198" s="59"/>
      <c r="H198" s="59"/>
      <c r="I198" s="59"/>
      <c r="J198" s="59"/>
      <c r="K198" s="59"/>
      <c r="L198" s="10"/>
    </row>
    <row r="199" spans="1:12" s="11" customFormat="1">
      <c r="A199" s="122" t="s">
        <v>264</v>
      </c>
      <c r="B199" s="123">
        <f>B98-B197</f>
        <v>1148534852.8899999</v>
      </c>
      <c r="C199" s="60"/>
      <c r="D199" s="74"/>
      <c r="E199" s="59"/>
      <c r="F199" s="59"/>
      <c r="G199" s="59"/>
      <c r="H199" s="59"/>
      <c r="I199" s="59"/>
      <c r="J199" s="59"/>
      <c r="K199" s="59"/>
      <c r="L199" s="10"/>
    </row>
    <row r="200" spans="1:12" s="11" customFormat="1">
      <c r="A200" s="10"/>
      <c r="B200" s="10"/>
      <c r="C200" s="59"/>
      <c r="D200" s="71"/>
      <c r="E200" s="59"/>
      <c r="F200" s="59"/>
      <c r="G200" s="59"/>
      <c r="H200" s="59"/>
      <c r="I200" s="59"/>
      <c r="J200" s="59"/>
      <c r="K200" s="59"/>
      <c r="L200" s="10"/>
    </row>
    <row r="201" spans="1:12" s="11" customFormat="1">
      <c r="A201" s="9" t="s">
        <v>265</v>
      </c>
      <c r="B201" s="10"/>
      <c r="C201" s="59"/>
      <c r="D201" s="59"/>
      <c r="E201" s="59"/>
      <c r="F201" s="59"/>
      <c r="G201" s="59"/>
      <c r="H201" s="59"/>
      <c r="I201" s="59"/>
      <c r="J201" s="59"/>
      <c r="K201" s="59"/>
      <c r="L201" s="10"/>
    </row>
    <row r="202" spans="1:12" s="11" customFormat="1">
      <c r="A202" s="10"/>
      <c r="B202" s="124" t="s">
        <v>266</v>
      </c>
      <c r="C202" s="124" t="s">
        <v>267</v>
      </c>
      <c r="D202" s="125" t="s">
        <v>268</v>
      </c>
      <c r="E202" s="124" t="s">
        <v>269</v>
      </c>
      <c r="F202" s="10"/>
      <c r="G202" s="10"/>
      <c r="H202" s="10"/>
      <c r="I202" s="10"/>
      <c r="J202" s="10"/>
      <c r="K202" s="10"/>
      <c r="L202" s="10"/>
    </row>
    <row r="203" spans="1:12" s="11" customFormat="1">
      <c r="A203" s="30" t="s">
        <v>270</v>
      </c>
      <c r="B203" s="126">
        <v>3816</v>
      </c>
      <c r="C203" s="127">
        <f t="shared" ref="C203:C208" si="0">B203/$B$175</f>
        <v>1.4729837184346846E-2</v>
      </c>
      <c r="D203" s="128">
        <f>B197+B199-D204</f>
        <v>430610395.53999984</v>
      </c>
      <c r="E203" s="129">
        <f t="shared" ref="E203:E208" si="1">D203/$B$166</f>
        <v>1.7929472985192495E-2</v>
      </c>
      <c r="F203" s="96"/>
      <c r="G203" s="10"/>
      <c r="H203" s="10"/>
      <c r="I203" s="10"/>
      <c r="J203" s="10"/>
      <c r="K203" s="10"/>
      <c r="L203" s="10"/>
    </row>
    <row r="204" spans="1:12" s="11" customFormat="1" ht="14.25">
      <c r="A204" s="12" t="s">
        <v>271</v>
      </c>
      <c r="B204" s="130">
        <f>SUM(B205:B207)</f>
        <v>6279</v>
      </c>
      <c r="C204" s="109">
        <f t="shared" si="0"/>
        <v>2.4237067002231091E-2</v>
      </c>
      <c r="D204" s="131">
        <f>ROUND(SUM(D205:D207),2)</f>
        <v>795357515.08000004</v>
      </c>
      <c r="E204" s="132">
        <f t="shared" si="1"/>
        <v>3.31165741187315E-2</v>
      </c>
      <c r="F204" s="96"/>
      <c r="G204" s="67"/>
      <c r="H204" s="10"/>
      <c r="I204" s="10"/>
      <c r="J204" s="10"/>
      <c r="K204" s="10"/>
      <c r="L204" s="10"/>
    </row>
    <row r="205" spans="1:12" s="11" customFormat="1">
      <c r="A205" s="30" t="s">
        <v>272</v>
      </c>
      <c r="B205" s="130">
        <v>194</v>
      </c>
      <c r="C205" s="109">
        <f t="shared" si="0"/>
        <v>7.4884392394216151E-4</v>
      </c>
      <c r="D205" s="131">
        <v>16074573.518056842</v>
      </c>
      <c r="E205" s="132">
        <f t="shared" si="1"/>
        <v>6.6930254036033556E-4</v>
      </c>
      <c r="F205" s="96"/>
      <c r="G205" s="10"/>
      <c r="H205" s="10"/>
      <c r="I205" s="10"/>
      <c r="J205" s="10"/>
      <c r="K205" s="10"/>
      <c r="L205" s="10"/>
    </row>
    <row r="206" spans="1:12" s="11" customFormat="1">
      <c r="A206" s="30" t="s">
        <v>273</v>
      </c>
      <c r="B206" s="133">
        <v>1407</v>
      </c>
      <c r="C206" s="127">
        <f t="shared" si="0"/>
        <v>5.4310484586939239E-3</v>
      </c>
      <c r="D206" s="128">
        <v>149738140.80301261</v>
      </c>
      <c r="E206" s="132">
        <f t="shared" si="1"/>
        <v>6.2346984145931457E-3</v>
      </c>
      <c r="F206" s="96"/>
      <c r="G206" s="10"/>
      <c r="H206" s="10"/>
      <c r="I206" s="10"/>
      <c r="J206" s="10"/>
      <c r="K206" s="10"/>
      <c r="L206" s="10"/>
    </row>
    <row r="207" spans="1:12" s="11" customFormat="1">
      <c r="A207" s="30" t="s">
        <v>274</v>
      </c>
      <c r="B207" s="130">
        <v>4678</v>
      </c>
      <c r="C207" s="109">
        <f t="shared" si="0"/>
        <v>1.8057174619595006E-2</v>
      </c>
      <c r="D207" s="131">
        <v>629544800.75893092</v>
      </c>
      <c r="E207" s="132">
        <f t="shared" si="1"/>
        <v>2.6212573163778032E-2</v>
      </c>
      <c r="F207" s="10"/>
      <c r="G207" s="10"/>
      <c r="H207" s="10"/>
      <c r="I207" s="10"/>
      <c r="J207" s="10"/>
      <c r="K207" s="10"/>
      <c r="L207" s="10"/>
    </row>
    <row r="208" spans="1:12" s="11" customFormat="1" ht="12" customHeight="1">
      <c r="A208" s="30" t="s">
        <v>275</v>
      </c>
      <c r="B208" s="130">
        <v>7881</v>
      </c>
      <c r="C208" s="109">
        <f t="shared" si="0"/>
        <v>3.0420819405093683E-2</v>
      </c>
      <c r="D208" s="131">
        <v>1179384964.799999</v>
      </c>
      <c r="E208" s="132">
        <f t="shared" si="1"/>
        <v>4.9106456984175456E-2</v>
      </c>
      <c r="F208" s="96"/>
      <c r="G208" s="10"/>
      <c r="H208" s="67"/>
      <c r="I208" s="10"/>
      <c r="J208" s="10"/>
      <c r="K208" s="10"/>
      <c r="L208" s="10"/>
    </row>
    <row r="209" spans="1:12" s="11" customFormat="1">
      <c r="A209" s="10"/>
      <c r="B209" s="134"/>
      <c r="C209" s="10"/>
      <c r="D209" s="67"/>
      <c r="E209" s="10"/>
      <c r="F209" s="10"/>
      <c r="G209" s="10"/>
      <c r="H209" s="10"/>
      <c r="I209" s="10"/>
      <c r="J209" s="10"/>
      <c r="K209" s="10"/>
      <c r="L209" s="10"/>
    </row>
    <row r="210" spans="1:12" s="11" customFormat="1">
      <c r="A210" s="102" t="s">
        <v>724</v>
      </c>
      <c r="B210" s="135"/>
      <c r="C210" s="135"/>
      <c r="D210" s="96"/>
      <c r="E210" s="10"/>
      <c r="F210" s="10"/>
      <c r="G210" s="10"/>
      <c r="H210" s="10"/>
      <c r="I210" s="10"/>
      <c r="J210" s="10"/>
      <c r="K210" s="10"/>
      <c r="L210" s="10"/>
    </row>
    <row r="211" spans="1:12" s="11" customFormat="1">
      <c r="A211" s="9"/>
      <c r="B211" s="135"/>
      <c r="C211" s="10"/>
      <c r="D211" s="10"/>
      <c r="E211" s="10"/>
      <c r="F211" s="10"/>
      <c r="G211" s="10"/>
      <c r="H211" s="10"/>
      <c r="I211" s="10"/>
      <c r="J211" s="10"/>
      <c r="K211" s="10"/>
      <c r="L211" s="10"/>
    </row>
    <row r="212" spans="1:12" s="11" customFormat="1">
      <c r="A212" s="9" t="s">
        <v>276</v>
      </c>
      <c r="B212" s="10"/>
      <c r="C212" s="10"/>
      <c r="D212" s="10"/>
      <c r="E212" s="10"/>
      <c r="F212" s="316" t="s">
        <v>277</v>
      </c>
      <c r="G212" s="317"/>
      <c r="H212" s="317"/>
      <c r="I212" s="317"/>
      <c r="J212" s="318"/>
      <c r="K212" s="10"/>
      <c r="L212" s="10"/>
    </row>
    <row r="213" spans="1:12" s="11" customFormat="1" ht="25.5">
      <c r="A213" s="30"/>
      <c r="B213" s="124" t="s">
        <v>266</v>
      </c>
      <c r="C213" s="124" t="s">
        <v>267</v>
      </c>
      <c r="D213" s="136" t="s">
        <v>268</v>
      </c>
      <c r="E213" s="125" t="s">
        <v>269</v>
      </c>
      <c r="F213" s="137" t="s">
        <v>278</v>
      </c>
      <c r="G213" s="138" t="s">
        <v>279</v>
      </c>
      <c r="H213" s="137" t="s">
        <v>280</v>
      </c>
      <c r="I213" s="137" t="s">
        <v>281</v>
      </c>
      <c r="J213" s="137" t="s">
        <v>282</v>
      </c>
      <c r="K213" s="10"/>
      <c r="L213" s="10"/>
    </row>
    <row r="214" spans="1:12" s="11" customFormat="1">
      <c r="A214" s="30" t="s">
        <v>283</v>
      </c>
      <c r="B214" s="139">
        <v>67765</v>
      </c>
      <c r="C214" s="140">
        <v>0.26157427064917821</v>
      </c>
      <c r="D214" s="139">
        <v>9035381062.1499996</v>
      </c>
      <c r="E214" s="140">
        <v>0.37620926559746737</v>
      </c>
      <c r="F214" s="132">
        <v>2.171E-2</v>
      </c>
      <c r="G214" s="141">
        <v>18.899999999999999</v>
      </c>
      <c r="H214" s="132">
        <f>F214</f>
        <v>2.171E-2</v>
      </c>
      <c r="I214" s="132">
        <v>0</v>
      </c>
      <c r="J214" s="109">
        <v>2.171E-2</v>
      </c>
      <c r="K214" s="142"/>
      <c r="L214" s="143"/>
    </row>
    <row r="215" spans="1:12" s="11" customFormat="1">
      <c r="A215" s="30" t="s">
        <v>284</v>
      </c>
      <c r="B215" s="139">
        <v>0</v>
      </c>
      <c r="C215" s="140">
        <v>0</v>
      </c>
      <c r="D215" s="139">
        <v>0</v>
      </c>
      <c r="E215" s="140">
        <v>0</v>
      </c>
      <c r="F215" s="132">
        <v>0</v>
      </c>
      <c r="G215" s="141">
        <v>0</v>
      </c>
      <c r="H215" s="132">
        <f>F215</f>
        <v>0</v>
      </c>
      <c r="I215" s="132">
        <v>0</v>
      </c>
      <c r="J215" s="109">
        <v>0</v>
      </c>
      <c r="K215" s="142"/>
      <c r="L215" s="143"/>
    </row>
    <row r="216" spans="1:12" s="11" customFormat="1">
      <c r="A216" s="30" t="s">
        <v>285</v>
      </c>
      <c r="B216" s="139">
        <v>38650</v>
      </c>
      <c r="C216" s="140">
        <v>0.14918978175445638</v>
      </c>
      <c r="D216" s="139">
        <v>6360353574.3299999</v>
      </c>
      <c r="E216" s="140">
        <v>0.26482822701996095</v>
      </c>
      <c r="F216" s="132">
        <v>1.9959999999999999E-2</v>
      </c>
      <c r="G216" s="144">
        <v>27.7</v>
      </c>
      <c r="H216" s="132">
        <f>F216</f>
        <v>1.9959999999999999E-2</v>
      </c>
      <c r="I216" s="132">
        <v>3.2500000000000001E-2</v>
      </c>
      <c r="J216" s="109">
        <v>1.9959999999999999E-2</v>
      </c>
      <c r="K216" s="142"/>
      <c r="L216" s="143"/>
    </row>
    <row r="217" spans="1:12" s="11" customFormat="1">
      <c r="A217" s="30" t="s">
        <v>286</v>
      </c>
      <c r="B217" s="139">
        <v>617</v>
      </c>
      <c r="C217" s="140">
        <v>2.3816324797541941E-3</v>
      </c>
      <c r="D217" s="139">
        <v>28931989.5</v>
      </c>
      <c r="E217" s="140">
        <v>1.2046511870611285E-3</v>
      </c>
      <c r="F217" s="132">
        <v>2.3460000000000002E-2</v>
      </c>
      <c r="G217" s="141">
        <v>0</v>
      </c>
      <c r="H217" s="132">
        <f>F217</f>
        <v>2.3460000000000002E-2</v>
      </c>
      <c r="I217" s="132">
        <v>0</v>
      </c>
      <c r="J217" s="109">
        <v>2.3460000000000002E-2</v>
      </c>
      <c r="K217" s="142"/>
      <c r="L217" s="143"/>
    </row>
    <row r="218" spans="1:12" s="11" customFormat="1">
      <c r="A218" s="30" t="s">
        <v>287</v>
      </c>
      <c r="B218" s="139">
        <v>614</v>
      </c>
      <c r="C218" s="140">
        <v>2.3700524190746761E-3</v>
      </c>
      <c r="D218" s="139">
        <v>110726650.14</v>
      </c>
      <c r="E218" s="140">
        <v>4.6103635745634872E-3</v>
      </c>
      <c r="F218" s="132">
        <v>2.0080000000000001E-2</v>
      </c>
      <c r="G218" s="141">
        <v>3</v>
      </c>
      <c r="H218" s="132">
        <v>1.2579999999999999E-2</v>
      </c>
      <c r="I218" s="132">
        <v>-3.0000000000000001E-5</v>
      </c>
      <c r="J218" s="109">
        <v>2.0080000000000001E-2</v>
      </c>
      <c r="K218" s="142"/>
      <c r="L218" s="143"/>
    </row>
    <row r="219" spans="1:12" s="11" customFormat="1">
      <c r="A219" s="30" t="s">
        <v>288</v>
      </c>
      <c r="B219" s="139">
        <v>0</v>
      </c>
      <c r="C219" s="140">
        <v>0</v>
      </c>
      <c r="D219" s="139">
        <v>0</v>
      </c>
      <c r="E219" s="140">
        <v>0</v>
      </c>
      <c r="F219" s="132">
        <v>0</v>
      </c>
      <c r="G219" s="141">
        <v>0</v>
      </c>
      <c r="H219" s="132">
        <v>0</v>
      </c>
      <c r="I219" s="132">
        <v>0</v>
      </c>
      <c r="J219" s="109">
        <v>0</v>
      </c>
      <c r="K219" s="142"/>
      <c r="L219" s="143"/>
    </row>
    <row r="220" spans="1:12" s="11" customFormat="1">
      <c r="A220" s="30" t="s">
        <v>289</v>
      </c>
      <c r="B220" s="139">
        <v>90450</v>
      </c>
      <c r="C220" s="140">
        <v>0.3491388294874665</v>
      </c>
      <c r="D220" s="139">
        <v>5445891250.2799997</v>
      </c>
      <c r="E220" s="140">
        <v>0.22675244504895231</v>
      </c>
      <c r="F220" s="132">
        <v>1.745E-2</v>
      </c>
      <c r="G220" s="141">
        <v>0</v>
      </c>
      <c r="H220" s="132">
        <v>9.9500000000000005E-3</v>
      </c>
      <c r="I220" s="132">
        <v>0</v>
      </c>
      <c r="J220" s="109">
        <f>F220</f>
        <v>1.745E-2</v>
      </c>
      <c r="K220" s="142"/>
      <c r="L220" s="143"/>
    </row>
    <row r="221" spans="1:12" s="11" customFormat="1">
      <c r="A221" s="30" t="s">
        <v>290</v>
      </c>
      <c r="B221" s="139">
        <v>60970</v>
      </c>
      <c r="C221" s="140">
        <v>0.23534543321007001</v>
      </c>
      <c r="D221" s="139">
        <v>3035617470.4200001</v>
      </c>
      <c r="E221" s="140">
        <v>0.12639504757199477</v>
      </c>
      <c r="F221" s="132">
        <v>4.99E-2</v>
      </c>
      <c r="G221" s="141">
        <v>0</v>
      </c>
      <c r="H221" s="132">
        <v>0</v>
      </c>
      <c r="I221" s="132">
        <v>0</v>
      </c>
      <c r="J221" s="109">
        <v>3.4799999999999998E-2</v>
      </c>
      <c r="K221" s="142"/>
      <c r="L221" s="143"/>
    </row>
    <row r="222" spans="1:12" s="11" customFormat="1">
      <c r="A222" s="30" t="s">
        <v>291</v>
      </c>
      <c r="B222" s="139">
        <v>0</v>
      </c>
      <c r="C222" s="140">
        <v>0</v>
      </c>
      <c r="D222" s="139">
        <v>0</v>
      </c>
      <c r="E222" s="140">
        <v>0</v>
      </c>
      <c r="F222" s="132">
        <v>0</v>
      </c>
      <c r="G222" s="141">
        <v>0</v>
      </c>
      <c r="H222" s="132">
        <v>0</v>
      </c>
      <c r="I222" s="132">
        <v>0</v>
      </c>
      <c r="J222" s="109">
        <v>0</v>
      </c>
      <c r="K222" s="142"/>
      <c r="L222" s="143"/>
    </row>
    <row r="223" spans="1:12" s="11" customFormat="1" ht="12.75" customHeight="1" thickBot="1">
      <c r="A223" s="145" t="s">
        <v>174</v>
      </c>
      <c r="B223" s="146">
        <f>ROUND(SUM(B214:B222),2)</f>
        <v>259066</v>
      </c>
      <c r="C223" s="147">
        <f>SUM(C214:C222)</f>
        <v>1</v>
      </c>
      <c r="D223" s="148">
        <f>ROUND(SUM(D214:D222),2)</f>
        <v>24016901996.82</v>
      </c>
      <c r="E223" s="147">
        <f>SUM(E214:E222)</f>
        <v>1</v>
      </c>
      <c r="F223" s="147">
        <f>SUMPRODUCT(F214:F222,$D$214:$D$222)/$D$223</f>
        <v>2.3838254824811882E-2</v>
      </c>
      <c r="G223" s="10"/>
      <c r="H223" s="132">
        <f>SUMPRODUCT(H214:H222,$D$214:$D$222)/$D$223</f>
        <v>1.5795920886292975E-2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71" t="s">
        <v>0</v>
      </c>
      <c r="B225" s="271"/>
      <c r="C225" s="271"/>
      <c r="D225" s="271"/>
      <c r="E225" s="271"/>
      <c r="F225" s="271"/>
      <c r="G225" s="271"/>
      <c r="H225" s="271"/>
      <c r="I225" s="271"/>
      <c r="J225" s="271"/>
      <c r="K225" s="271"/>
      <c r="L225" s="1"/>
    </row>
    <row r="226" spans="1:12" s="2" customFormat="1" ht="25.5" customHeight="1">
      <c r="A226" s="271"/>
      <c r="B226" s="271"/>
      <c r="C226" s="271"/>
      <c r="D226" s="271"/>
      <c r="E226" s="271"/>
      <c r="F226" s="271"/>
      <c r="G226" s="271"/>
      <c r="H226" s="271"/>
      <c r="I226" s="271"/>
      <c r="J226" s="271"/>
      <c r="K226" s="271"/>
      <c r="L226" s="1"/>
    </row>
    <row r="227" spans="1:12" s="2" customFormat="1" ht="25.5" customHeight="1">
      <c r="A227" s="272"/>
      <c r="B227" s="272"/>
      <c r="C227" s="272"/>
      <c r="D227" s="272"/>
      <c r="E227" s="272"/>
      <c r="F227" s="272"/>
      <c r="G227" s="272"/>
      <c r="H227" s="272"/>
      <c r="I227" s="272"/>
      <c r="J227" s="272"/>
      <c r="K227" s="272"/>
      <c r="L227" s="3"/>
    </row>
    <row r="228" spans="1:12" s="11" customFormat="1" ht="12.75" customHeight="1">
      <c r="A228" s="10"/>
      <c r="B228" s="10"/>
      <c r="C228" s="10"/>
      <c r="D228" s="10"/>
      <c r="E228" s="10"/>
      <c r="F228" s="10"/>
      <c r="G228" s="10"/>
      <c r="H228" s="10"/>
      <c r="I228" s="10"/>
      <c r="J228" s="10"/>
      <c r="K228" s="10"/>
      <c r="L228" s="10"/>
    </row>
    <row r="229" spans="1:12" s="11" customFormat="1">
      <c r="A229" s="9" t="s">
        <v>292</v>
      </c>
      <c r="B229" s="10"/>
      <c r="C229" s="10"/>
      <c r="D229" s="69"/>
      <c r="E229" s="10"/>
      <c r="F229" s="10"/>
      <c r="G229" s="10"/>
      <c r="H229" s="10"/>
      <c r="I229" s="10"/>
      <c r="J229" s="10"/>
      <c r="K229" s="10"/>
      <c r="L229" s="10"/>
    </row>
    <row r="230" spans="1:12" s="11" customFormat="1">
      <c r="A230" s="9"/>
      <c r="B230" s="10"/>
      <c r="C230" s="10"/>
      <c r="D230" s="69"/>
      <c r="E230" s="10"/>
      <c r="F230" s="10"/>
      <c r="G230" s="10"/>
      <c r="H230" s="10"/>
      <c r="I230" s="10"/>
      <c r="J230" s="10"/>
      <c r="K230" s="10"/>
      <c r="L230" s="10"/>
    </row>
    <row r="231" spans="1:12" s="11" customFormat="1" ht="12.75" customHeight="1">
      <c r="A231" s="149" t="s">
        <v>293</v>
      </c>
      <c r="B231" s="124" t="s">
        <v>266</v>
      </c>
      <c r="C231" s="124" t="s">
        <v>267</v>
      </c>
      <c r="D231" s="124" t="s">
        <v>268</v>
      </c>
      <c r="E231" s="124" t="s">
        <v>269</v>
      </c>
      <c r="F231" s="10"/>
      <c r="G231" s="52" t="s">
        <v>294</v>
      </c>
      <c r="H231" s="10"/>
      <c r="I231" s="10"/>
      <c r="J231" s="10"/>
      <c r="K231" s="10"/>
      <c r="L231" s="10"/>
    </row>
    <row r="232" spans="1:12" s="11" customFormat="1">
      <c r="A232" s="30" t="s">
        <v>295</v>
      </c>
      <c r="B232" s="130">
        <v>256047</v>
      </c>
      <c r="C232" s="109">
        <v>0.98834659893617838</v>
      </c>
      <c r="D232" s="130">
        <v>23786830697.389999</v>
      </c>
      <c r="E232" s="109">
        <v>0.99042044225935288</v>
      </c>
      <c r="F232" s="10"/>
      <c r="G232" s="10"/>
      <c r="H232" s="69"/>
      <c r="I232" s="10"/>
      <c r="J232" s="69"/>
      <c r="K232" s="10"/>
      <c r="L232" s="10"/>
    </row>
    <row r="233" spans="1:12" s="11" customFormat="1">
      <c r="A233" s="30" t="s">
        <v>296</v>
      </c>
      <c r="B233" s="130">
        <v>2676</v>
      </c>
      <c r="C233" s="109">
        <v>1.0329414126130022E-2</v>
      </c>
      <c r="D233" s="130">
        <v>205650658.22</v>
      </c>
      <c r="E233" s="109">
        <v>8.5627471123140494E-3</v>
      </c>
      <c r="F233" s="10"/>
      <c r="G233" s="10"/>
      <c r="H233" s="69"/>
      <c r="I233" s="10"/>
      <c r="J233" s="69"/>
      <c r="K233" s="10"/>
      <c r="L233" s="10"/>
    </row>
    <row r="234" spans="1:12" s="11" customFormat="1">
      <c r="A234" s="30" t="s">
        <v>297</v>
      </c>
      <c r="B234" s="130">
        <v>327</v>
      </c>
      <c r="C234" s="109">
        <v>1.2622266140674577E-3</v>
      </c>
      <c r="D234" s="130">
        <v>23419267.030000001</v>
      </c>
      <c r="E234" s="109">
        <v>9.7511606755529376E-4</v>
      </c>
      <c r="F234" s="10"/>
      <c r="G234" s="10"/>
      <c r="H234" s="69"/>
      <c r="I234" s="10"/>
      <c r="J234" s="69"/>
      <c r="K234" s="10"/>
      <c r="L234" s="10"/>
    </row>
    <row r="235" spans="1:12" s="11" customFormat="1">
      <c r="A235" s="30" t="s">
        <v>298</v>
      </c>
      <c r="B235" s="130">
        <v>16</v>
      </c>
      <c r="C235" s="109">
        <v>6.1760323624095788E-5</v>
      </c>
      <c r="D235" s="130">
        <v>1001374.18</v>
      </c>
      <c r="E235" s="109">
        <v>4.1694560777763456E-5</v>
      </c>
      <c r="F235" s="10"/>
      <c r="G235" s="135"/>
      <c r="H235" s="69"/>
      <c r="I235" s="10"/>
      <c r="J235" s="69"/>
      <c r="K235" s="10"/>
      <c r="L235" s="10"/>
    </row>
    <row r="236" spans="1:12" s="11" customFormat="1">
      <c r="A236" s="30" t="s">
        <v>299</v>
      </c>
      <c r="B236" s="130">
        <v>0</v>
      </c>
      <c r="C236" s="109">
        <v>0</v>
      </c>
      <c r="D236" s="130">
        <v>0</v>
      </c>
      <c r="E236" s="109">
        <v>0</v>
      </c>
      <c r="F236" s="10"/>
      <c r="G236" s="150"/>
      <c r="H236" s="69"/>
      <c r="I236" s="10"/>
      <c r="J236" s="69"/>
      <c r="K236" s="10"/>
      <c r="L236" s="10"/>
    </row>
    <row r="237" spans="1:12" s="11" customFormat="1">
      <c r="A237" s="30" t="s">
        <v>300</v>
      </c>
      <c r="B237" s="130">
        <v>0</v>
      </c>
      <c r="C237" s="109">
        <v>0</v>
      </c>
      <c r="D237" s="130">
        <v>0</v>
      </c>
      <c r="E237" s="109">
        <v>0</v>
      </c>
      <c r="F237" s="10"/>
      <c r="G237" s="10"/>
      <c r="H237" s="69"/>
      <c r="I237" s="10"/>
      <c r="J237" s="69"/>
      <c r="K237" s="10"/>
      <c r="L237" s="10"/>
    </row>
    <row r="238" spans="1:12" s="11" customFormat="1">
      <c r="A238" s="30" t="s">
        <v>301</v>
      </c>
      <c r="B238" s="130">
        <v>0</v>
      </c>
      <c r="C238" s="109">
        <v>0</v>
      </c>
      <c r="D238" s="130">
        <v>0</v>
      </c>
      <c r="E238" s="109">
        <v>0</v>
      </c>
      <c r="F238" s="10"/>
      <c r="G238" s="10"/>
      <c r="H238" s="69"/>
      <c r="I238" s="10"/>
      <c r="J238" s="69"/>
      <c r="K238" s="10"/>
      <c r="L238" s="10"/>
    </row>
    <row r="239" spans="1:12" s="11" customFormat="1" ht="12.75" customHeight="1" thickBot="1">
      <c r="A239" s="145" t="s">
        <v>174</v>
      </c>
      <c r="B239" s="151">
        <f>ROUND(SUM(B232:B238),2)</f>
        <v>259066</v>
      </c>
      <c r="C239" s="152">
        <f>ROUND(SUM(C232:C238),2)</f>
        <v>1</v>
      </c>
      <c r="D239" s="151">
        <f>ROUND(SUM(D232:D238),2)</f>
        <v>24016901996.82</v>
      </c>
      <c r="E239" s="152">
        <f>ROUND(SUM(E232:E238),2)</f>
        <v>1</v>
      </c>
      <c r="F239" s="10"/>
      <c r="G239" s="10"/>
      <c r="H239" s="69"/>
      <c r="I239" s="10"/>
      <c r="J239" s="69"/>
      <c r="K239" s="10"/>
      <c r="L239" s="10"/>
    </row>
    <row r="240" spans="1:12" s="11" customFormat="1" ht="12.75" customHeight="1" thickTop="1">
      <c r="A240" s="10"/>
      <c r="B240" s="10"/>
      <c r="C240" s="10"/>
      <c r="D240" s="10"/>
      <c r="E240" s="10"/>
      <c r="F240" s="10"/>
      <c r="G240" s="10"/>
      <c r="H240" s="69"/>
      <c r="I240" s="10"/>
      <c r="J240" s="69"/>
      <c r="K240" s="10"/>
      <c r="L240" s="10"/>
    </row>
    <row r="241" spans="1:12" s="11" customFormat="1">
      <c r="A241" s="149" t="s">
        <v>302</v>
      </c>
      <c r="B241" s="124" t="s">
        <v>266</v>
      </c>
      <c r="C241" s="124" t="s">
        <v>267</v>
      </c>
      <c r="D241" s="124" t="s">
        <v>268</v>
      </c>
      <c r="E241" s="124" t="s">
        <v>269</v>
      </c>
      <c r="F241" s="10"/>
      <c r="G241" s="10"/>
      <c r="H241" s="69"/>
      <c r="I241" s="10"/>
      <c r="J241" s="69"/>
      <c r="K241" s="10"/>
      <c r="L241" s="10"/>
    </row>
    <row r="242" spans="1:12" s="11" customFormat="1">
      <c r="A242" s="30" t="s">
        <v>303</v>
      </c>
      <c r="B242" s="130">
        <v>137145</v>
      </c>
      <c r="C242" s="109">
        <v>0.5293824739641636</v>
      </c>
      <c r="D242" s="35">
        <v>7209847327.7099991</v>
      </c>
      <c r="E242" s="109">
        <v>0.30019889029253782</v>
      </c>
      <c r="F242" s="10"/>
      <c r="G242" s="10"/>
      <c r="H242" s="69"/>
      <c r="I242" s="10"/>
      <c r="J242" s="69"/>
      <c r="K242" s="10"/>
      <c r="L242" s="10"/>
    </row>
    <row r="243" spans="1:12" s="11" customFormat="1">
      <c r="A243" s="30" t="s">
        <v>304</v>
      </c>
      <c r="B243" s="130">
        <v>16136</v>
      </c>
      <c r="C243" s="109">
        <v>6.2285286374900606E-2</v>
      </c>
      <c r="D243" s="35">
        <v>1826767534.28</v>
      </c>
      <c r="E243" s="109">
        <v>7.6061747452767905E-2</v>
      </c>
      <c r="F243" s="10"/>
      <c r="G243" s="10"/>
      <c r="H243" s="69"/>
      <c r="I243" s="10"/>
      <c r="J243" s="69"/>
      <c r="K243" s="10"/>
      <c r="L243" s="10"/>
    </row>
    <row r="244" spans="1:12" s="11" customFormat="1">
      <c r="A244" s="30" t="s">
        <v>305</v>
      </c>
      <c r="B244" s="130">
        <v>15806</v>
      </c>
      <c r="C244" s="109">
        <v>6.101147970015363E-2</v>
      </c>
      <c r="D244" s="35">
        <v>1896290924.99</v>
      </c>
      <c r="E244" s="109">
        <v>7.895651675811817E-2</v>
      </c>
      <c r="F244" s="10"/>
      <c r="G244" s="10"/>
      <c r="H244" s="69"/>
      <c r="I244" s="10"/>
      <c r="J244" s="69"/>
      <c r="K244" s="10"/>
      <c r="L244" s="10"/>
    </row>
    <row r="245" spans="1:12" s="11" customFormat="1">
      <c r="A245" s="30" t="s">
        <v>306</v>
      </c>
      <c r="B245" s="130">
        <v>15227</v>
      </c>
      <c r="C245" s="109">
        <v>5.8776527989006663E-2</v>
      </c>
      <c r="D245" s="35">
        <v>1902818981.1900001</v>
      </c>
      <c r="E245" s="109">
        <v>7.9228327676981236E-2</v>
      </c>
      <c r="F245" s="10"/>
      <c r="G245" s="10"/>
      <c r="H245" s="69"/>
      <c r="I245" s="10"/>
      <c r="J245" s="69"/>
      <c r="K245" s="10"/>
      <c r="L245" s="10"/>
    </row>
    <row r="246" spans="1:12" s="11" customFormat="1">
      <c r="A246" s="30" t="s">
        <v>307</v>
      </c>
      <c r="B246" s="130">
        <v>16053</v>
      </c>
      <c r="C246" s="109">
        <v>6.1964904696100609E-2</v>
      </c>
      <c r="D246" s="35">
        <v>2246038925.3499999</v>
      </c>
      <c r="E246" s="109">
        <v>9.3519094413067536E-2</v>
      </c>
      <c r="F246" s="10"/>
      <c r="G246" s="10"/>
      <c r="H246" s="69"/>
      <c r="I246" s="10"/>
      <c r="J246" s="69"/>
      <c r="K246" s="10"/>
      <c r="L246" s="10"/>
    </row>
    <row r="247" spans="1:12" s="11" customFormat="1">
      <c r="A247" s="30" t="s">
        <v>308</v>
      </c>
      <c r="B247" s="130">
        <v>17104</v>
      </c>
      <c r="C247" s="109">
        <v>6.6021785954158405E-2</v>
      </c>
      <c r="D247" s="35">
        <v>2530845004.6999998</v>
      </c>
      <c r="E247" s="109">
        <v>0.10537766299063471</v>
      </c>
      <c r="F247" s="10"/>
      <c r="G247" s="10"/>
      <c r="H247" s="69"/>
      <c r="I247" s="10"/>
      <c r="J247" s="69"/>
      <c r="K247" s="10"/>
      <c r="L247" s="10"/>
    </row>
    <row r="248" spans="1:12" s="11" customFormat="1">
      <c r="A248" s="30" t="s">
        <v>309</v>
      </c>
      <c r="B248" s="130">
        <v>14096</v>
      </c>
      <c r="C248" s="109">
        <v>5.4410845112828392E-2</v>
      </c>
      <c r="D248" s="35">
        <v>2056027465.23</v>
      </c>
      <c r="E248" s="109">
        <v>8.560752196524897E-2</v>
      </c>
      <c r="F248" s="10"/>
      <c r="G248" s="10"/>
      <c r="H248" s="69"/>
      <c r="I248" s="10"/>
      <c r="J248" s="69"/>
      <c r="K248" s="10"/>
      <c r="L248" s="10"/>
    </row>
    <row r="249" spans="1:12" s="11" customFormat="1">
      <c r="A249" s="30" t="s">
        <v>310</v>
      </c>
      <c r="B249" s="130">
        <v>12907</v>
      </c>
      <c r="C249" s="109">
        <v>4.9821281063512773E-2</v>
      </c>
      <c r="D249" s="35">
        <v>2215280251.9400001</v>
      </c>
      <c r="E249" s="109">
        <v>9.2238384960446534E-2</v>
      </c>
      <c r="F249" s="10"/>
      <c r="G249" s="10"/>
      <c r="H249" s="69"/>
      <c r="I249" s="10"/>
      <c r="J249" s="69"/>
      <c r="K249" s="10"/>
      <c r="L249" s="10"/>
    </row>
    <row r="250" spans="1:12" s="11" customFormat="1">
      <c r="A250" s="30" t="s">
        <v>311</v>
      </c>
      <c r="B250" s="130">
        <v>9981</v>
      </c>
      <c r="C250" s="109">
        <v>3.8526861880756255E-2</v>
      </c>
      <c r="D250" s="35">
        <v>1545716253.28</v>
      </c>
      <c r="E250" s="109">
        <v>6.4359518704146912E-2</v>
      </c>
      <c r="F250" s="10"/>
      <c r="G250" s="10"/>
      <c r="H250" s="69"/>
      <c r="I250" s="10"/>
      <c r="J250" s="69"/>
      <c r="K250" s="10"/>
      <c r="L250" s="10"/>
    </row>
    <row r="251" spans="1:12" s="11" customFormat="1">
      <c r="A251" s="30" t="s">
        <v>312</v>
      </c>
      <c r="B251" s="130">
        <v>3886</v>
      </c>
      <c r="C251" s="109">
        <v>1.5000038600202265E-2</v>
      </c>
      <c r="D251" s="35">
        <v>530608552.57999998</v>
      </c>
      <c r="E251" s="109">
        <v>2.2093130606531022E-2</v>
      </c>
      <c r="F251" s="10"/>
      <c r="G251" s="10"/>
      <c r="H251" s="69"/>
      <c r="I251" s="10"/>
      <c r="J251" s="69"/>
      <c r="K251" s="10"/>
      <c r="L251" s="10"/>
    </row>
    <row r="252" spans="1:12" s="11" customFormat="1">
      <c r="A252" s="30" t="s">
        <v>313</v>
      </c>
      <c r="B252" s="130">
        <v>425</v>
      </c>
      <c r="C252" s="109">
        <v>1.6405085962650444E-3</v>
      </c>
      <c r="D252" s="35">
        <v>39989389.229999997</v>
      </c>
      <c r="E252" s="109">
        <v>1.66505193864283E-3</v>
      </c>
      <c r="F252" s="10"/>
      <c r="G252" s="10"/>
      <c r="H252" s="69"/>
      <c r="I252" s="10"/>
      <c r="J252" s="69"/>
      <c r="K252" s="10"/>
      <c r="L252" s="10"/>
    </row>
    <row r="253" spans="1:12" s="11" customFormat="1">
      <c r="A253" s="30" t="s">
        <v>314</v>
      </c>
      <c r="B253" s="130">
        <v>79</v>
      </c>
      <c r="C253" s="109">
        <v>3.0494159789397297E-4</v>
      </c>
      <c r="D253" s="35">
        <v>4397556.25</v>
      </c>
      <c r="E253" s="109">
        <v>1.831025604627219E-4</v>
      </c>
      <c r="F253" s="10"/>
      <c r="G253" s="10"/>
      <c r="H253" s="69"/>
      <c r="I253" s="10"/>
      <c r="J253" s="69"/>
      <c r="K253" s="10"/>
      <c r="L253" s="10"/>
    </row>
    <row r="254" spans="1:12" s="11" customFormat="1">
      <c r="A254" s="30" t="s">
        <v>315</v>
      </c>
      <c r="B254" s="130">
        <v>57</v>
      </c>
      <c r="C254" s="109">
        <v>2.2002115291084126E-4</v>
      </c>
      <c r="D254" s="35">
        <v>3131360.94</v>
      </c>
      <c r="E254" s="109">
        <v>1.3038155130976566E-4</v>
      </c>
      <c r="F254" s="10"/>
      <c r="G254" s="10"/>
      <c r="H254" s="69"/>
      <c r="I254" s="10"/>
      <c r="J254" s="69"/>
      <c r="K254" s="10"/>
      <c r="L254" s="10"/>
    </row>
    <row r="255" spans="1:12" s="11" customFormat="1">
      <c r="A255" s="30" t="s">
        <v>316</v>
      </c>
      <c r="B255" s="130">
        <v>87</v>
      </c>
      <c r="C255" s="109">
        <v>3.3582175970602084E-4</v>
      </c>
      <c r="D255" s="35">
        <v>5484179.7199999997</v>
      </c>
      <c r="E255" s="109">
        <v>2.2834667521756728E-4</v>
      </c>
      <c r="F255" s="10"/>
      <c r="G255" s="10"/>
      <c r="H255" s="69"/>
      <c r="I255" s="10"/>
      <c r="J255" s="69"/>
      <c r="K255" s="10"/>
      <c r="L255" s="10"/>
    </row>
    <row r="256" spans="1:12" s="11" customFormat="1">
      <c r="A256" s="30" t="s">
        <v>317</v>
      </c>
      <c r="B256" s="130">
        <v>77</v>
      </c>
      <c r="C256" s="109">
        <v>2.9722155744096098E-4</v>
      </c>
      <c r="D256" s="35">
        <v>3658289.43</v>
      </c>
      <c r="E256" s="109">
        <v>1.5232145388628318E-4</v>
      </c>
      <c r="F256" s="10"/>
      <c r="G256" s="10"/>
      <c r="H256" s="69"/>
      <c r="I256" s="10"/>
      <c r="J256" s="69"/>
      <c r="K256" s="10"/>
      <c r="L256" s="10"/>
    </row>
    <row r="257" spans="1:12" s="11" customFormat="1">
      <c r="A257" s="153" t="s">
        <v>318</v>
      </c>
      <c r="B257" s="130">
        <v>0</v>
      </c>
      <c r="C257" s="109">
        <v>0</v>
      </c>
      <c r="D257" s="35">
        <v>0</v>
      </c>
      <c r="E257" s="109">
        <v>0</v>
      </c>
      <c r="F257" s="10"/>
      <c r="G257" s="10"/>
      <c r="H257" s="69"/>
      <c r="I257" s="10"/>
      <c r="J257" s="10"/>
      <c r="K257" s="10"/>
      <c r="L257" s="10"/>
    </row>
    <row r="258" spans="1:12" s="155" customFormat="1" ht="12.75" customHeight="1" thickBot="1">
      <c r="A258" s="145" t="s">
        <v>174</v>
      </c>
      <c r="B258" s="151">
        <f>ROUND(SUM(B242:B257),2)</f>
        <v>259066</v>
      </c>
      <c r="C258" s="152">
        <f>ROUND(SUM(C242:C257),2)</f>
        <v>1</v>
      </c>
      <c r="D258" s="154">
        <f>ROUND(SUM(D242:D257),2)</f>
        <v>24016901996.82</v>
      </c>
      <c r="E258" s="152">
        <f>ROUND(SUM(E242:E257),2)</f>
        <v>1</v>
      </c>
      <c r="F258" s="10"/>
      <c r="G258" s="10"/>
      <c r="H258" s="10"/>
      <c r="I258" s="10"/>
      <c r="J258" s="10"/>
      <c r="K258" s="10"/>
      <c r="L258" s="76"/>
    </row>
    <row r="259" spans="1:12" s="11" customFormat="1" ht="12.75" customHeight="1" thickTop="1">
      <c r="A259" s="10"/>
      <c r="B259" s="10"/>
      <c r="C259" s="10"/>
      <c r="D259" s="10"/>
      <c r="E259" s="10"/>
      <c r="F259" s="10"/>
      <c r="G259" s="10"/>
      <c r="H259" s="10"/>
      <c r="I259" s="10"/>
      <c r="J259" s="10"/>
      <c r="K259" s="10"/>
      <c r="L259" s="10"/>
    </row>
    <row r="260" spans="1:12" s="11" customFormat="1">
      <c r="A260" s="149" t="s">
        <v>319</v>
      </c>
      <c r="B260" s="124" t="s">
        <v>266</v>
      </c>
      <c r="C260" s="124" t="s">
        <v>267</v>
      </c>
      <c r="D260" s="124" t="s">
        <v>268</v>
      </c>
      <c r="E260" s="124" t="s">
        <v>269</v>
      </c>
      <c r="F260" s="10"/>
      <c r="G260" s="10"/>
      <c r="H260" s="10"/>
      <c r="I260" s="10"/>
      <c r="J260" s="10"/>
      <c r="K260" s="10"/>
      <c r="L260" s="10"/>
    </row>
    <row r="261" spans="1:12" s="11" customFormat="1">
      <c r="A261" s="30" t="s">
        <v>303</v>
      </c>
      <c r="B261" s="130">
        <v>167217</v>
      </c>
      <c r="C261" s="109">
        <v>0.64546100221565161</v>
      </c>
      <c r="D261" s="35">
        <v>10210007526.83</v>
      </c>
      <c r="E261" s="109">
        <v>0.4251175912772544</v>
      </c>
      <c r="F261" s="10"/>
      <c r="G261" s="10"/>
      <c r="H261" s="10"/>
      <c r="I261" s="10"/>
      <c r="J261" s="10"/>
      <c r="K261" s="10"/>
      <c r="L261" s="10"/>
    </row>
    <row r="262" spans="1:12" s="11" customFormat="1">
      <c r="A262" s="30" t="s">
        <v>304</v>
      </c>
      <c r="B262" s="130">
        <v>16943</v>
      </c>
      <c r="C262" s="109">
        <v>6.540032269769093E-2</v>
      </c>
      <c r="D262" s="35">
        <v>2117715437.0599999</v>
      </c>
      <c r="E262" s="109">
        <v>8.8176045242654516E-2</v>
      </c>
      <c r="F262" s="10"/>
      <c r="G262" s="10"/>
      <c r="H262" s="10"/>
      <c r="I262" s="10"/>
      <c r="J262" s="10"/>
      <c r="K262" s="10"/>
      <c r="L262" s="10"/>
    </row>
    <row r="263" spans="1:12" s="11" customFormat="1">
      <c r="A263" s="30" t="s">
        <v>305</v>
      </c>
      <c r="B263" s="130">
        <v>15220</v>
      </c>
      <c r="C263" s="109">
        <v>5.8749507847421119E-2</v>
      </c>
      <c r="D263" s="35">
        <v>2008354773.52</v>
      </c>
      <c r="E263" s="109">
        <v>8.3622557721471313E-2</v>
      </c>
      <c r="F263" s="10"/>
      <c r="G263" s="10"/>
      <c r="H263" s="10"/>
      <c r="I263" s="10"/>
      <c r="J263" s="10"/>
      <c r="K263" s="10"/>
      <c r="L263" s="10"/>
    </row>
    <row r="264" spans="1:12" s="11" customFormat="1">
      <c r="A264" s="30" t="s">
        <v>306</v>
      </c>
      <c r="B264" s="130">
        <v>13385</v>
      </c>
      <c r="C264" s="109">
        <v>5.1666370731782638E-2</v>
      </c>
      <c r="D264" s="35">
        <v>1811795906.26</v>
      </c>
      <c r="E264" s="109">
        <v>7.5438368633052422E-2</v>
      </c>
      <c r="F264" s="10"/>
      <c r="G264" s="10"/>
      <c r="H264" s="10"/>
      <c r="I264" s="10"/>
      <c r="J264" s="10"/>
      <c r="K264" s="10"/>
      <c r="L264" s="10"/>
    </row>
    <row r="265" spans="1:12" s="11" customFormat="1">
      <c r="A265" s="30" t="s">
        <v>307</v>
      </c>
      <c r="B265" s="130">
        <v>12401</v>
      </c>
      <c r="C265" s="109">
        <v>4.7868110828900745E-2</v>
      </c>
      <c r="D265" s="35">
        <v>1839606077.29</v>
      </c>
      <c r="E265" s="109">
        <v>7.6596310279051658E-2</v>
      </c>
      <c r="F265" s="10"/>
      <c r="G265" s="10"/>
      <c r="H265" s="10"/>
      <c r="I265" s="10"/>
      <c r="J265" s="10"/>
      <c r="K265" s="10"/>
      <c r="L265" s="10"/>
    </row>
    <row r="266" spans="1:12" s="11" customFormat="1">
      <c r="A266" s="30" t="s">
        <v>308</v>
      </c>
      <c r="B266" s="130">
        <v>10229</v>
      </c>
      <c r="C266" s="109">
        <v>3.9484146896929737E-2</v>
      </c>
      <c r="D266" s="35">
        <v>1735687352.75</v>
      </c>
      <c r="E266" s="109">
        <v>7.2269410641714604E-2</v>
      </c>
      <c r="F266" s="10"/>
      <c r="G266" s="10"/>
      <c r="H266" s="10"/>
      <c r="I266" s="10"/>
      <c r="J266" s="10"/>
      <c r="K266" s="10"/>
      <c r="L266" s="10"/>
    </row>
    <row r="267" spans="1:12" s="11" customFormat="1">
      <c r="A267" s="30" t="s">
        <v>309</v>
      </c>
      <c r="B267" s="130">
        <v>7734</v>
      </c>
      <c r="C267" s="109">
        <v>2.9853396431797304E-2</v>
      </c>
      <c r="D267" s="35">
        <v>1355555325.6800001</v>
      </c>
      <c r="E267" s="109">
        <v>5.6441722827510588E-2</v>
      </c>
      <c r="F267" s="10"/>
      <c r="G267" s="10"/>
      <c r="H267" s="10"/>
      <c r="I267" s="10"/>
      <c r="J267" s="10"/>
      <c r="K267" s="10"/>
      <c r="L267" s="10"/>
    </row>
    <row r="268" spans="1:12" s="11" customFormat="1">
      <c r="A268" s="30" t="s">
        <v>310</v>
      </c>
      <c r="B268" s="130">
        <v>8239</v>
      </c>
      <c r="C268" s="109">
        <v>3.1802706646182823E-2</v>
      </c>
      <c r="D268" s="35">
        <v>1642130364.6600001</v>
      </c>
      <c r="E268" s="109">
        <v>6.8373946184958789E-2</v>
      </c>
      <c r="F268" s="10"/>
      <c r="G268" s="10"/>
      <c r="H268" s="10"/>
      <c r="I268" s="10"/>
      <c r="J268" s="10"/>
      <c r="K268" s="10"/>
      <c r="L268" s="10"/>
    </row>
    <row r="269" spans="1:12" s="11" customFormat="1">
      <c r="A269" s="30" t="s">
        <v>311</v>
      </c>
      <c r="B269" s="130">
        <v>5298</v>
      </c>
      <c r="C269" s="109">
        <v>2.045038716002872E-2</v>
      </c>
      <c r="D269" s="35">
        <v>965773960.62</v>
      </c>
      <c r="E269" s="109">
        <v>4.0212262212165208E-2</v>
      </c>
      <c r="F269" s="10"/>
      <c r="G269" s="10"/>
      <c r="H269" s="10"/>
      <c r="I269" s="10"/>
      <c r="J269" s="10"/>
      <c r="K269" s="10"/>
      <c r="L269" s="10"/>
    </row>
    <row r="270" spans="1:12" s="11" customFormat="1">
      <c r="A270" s="30" t="s">
        <v>312</v>
      </c>
      <c r="B270" s="130">
        <v>1575</v>
      </c>
      <c r="C270" s="109">
        <v>6.0795318567469295E-3</v>
      </c>
      <c r="D270" s="35">
        <v>239268171.88999999</v>
      </c>
      <c r="E270" s="109">
        <v>9.9624910790609335E-3</v>
      </c>
      <c r="F270" s="10"/>
      <c r="G270" s="10"/>
      <c r="H270" s="10"/>
      <c r="I270" s="10"/>
      <c r="J270" s="10"/>
      <c r="K270" s="10"/>
      <c r="L270" s="10"/>
    </row>
    <row r="271" spans="1:12" s="11" customFormat="1">
      <c r="A271" s="30" t="s">
        <v>313</v>
      </c>
      <c r="B271" s="130">
        <v>218</v>
      </c>
      <c r="C271" s="109">
        <v>8.4148440937830511E-4</v>
      </c>
      <c r="D271" s="35">
        <v>28387800.010000002</v>
      </c>
      <c r="E271" s="109">
        <v>1.1819925822971981E-3</v>
      </c>
      <c r="F271" s="10"/>
      <c r="G271" s="10"/>
      <c r="H271" s="10"/>
      <c r="I271" s="10"/>
      <c r="J271" s="10"/>
      <c r="K271" s="10"/>
      <c r="L271" s="10"/>
    </row>
    <row r="272" spans="1:12" s="11" customFormat="1">
      <c r="A272" s="30" t="s">
        <v>314</v>
      </c>
      <c r="B272" s="130">
        <v>116</v>
      </c>
      <c r="C272" s="109">
        <v>4.4776234627469451E-4</v>
      </c>
      <c r="D272" s="35">
        <v>10102986.77</v>
      </c>
      <c r="E272" s="109">
        <v>4.2066153125568415E-4</v>
      </c>
      <c r="F272" s="10"/>
      <c r="G272" s="10"/>
      <c r="H272" s="10"/>
      <c r="I272" s="10"/>
      <c r="J272" s="10"/>
      <c r="K272" s="10"/>
      <c r="L272" s="10"/>
    </row>
    <row r="273" spans="1:12" s="11" customFormat="1">
      <c r="A273" s="30" t="s">
        <v>315</v>
      </c>
      <c r="B273" s="130">
        <v>134</v>
      </c>
      <c r="C273" s="109">
        <v>5.1724271035180223E-4</v>
      </c>
      <c r="D273" s="35">
        <v>13204461.68</v>
      </c>
      <c r="E273" s="109">
        <v>5.4979870766630771E-4</v>
      </c>
      <c r="F273" s="10"/>
      <c r="G273" s="10"/>
      <c r="H273" s="10"/>
      <c r="I273" s="10"/>
      <c r="J273" s="10"/>
      <c r="K273" s="10"/>
      <c r="L273" s="10"/>
    </row>
    <row r="274" spans="1:12" s="11" customFormat="1">
      <c r="A274" s="30" t="s">
        <v>316</v>
      </c>
      <c r="B274" s="130">
        <v>246</v>
      </c>
      <c r="C274" s="109">
        <v>9.4956497572047281E-4</v>
      </c>
      <c r="D274" s="35">
        <v>26871607.989999998</v>
      </c>
      <c r="E274" s="109">
        <v>1.1188623742378588E-3</v>
      </c>
      <c r="F274" s="10"/>
      <c r="G274" s="10"/>
      <c r="H274" s="10"/>
      <c r="I274" s="10"/>
      <c r="J274" s="10"/>
      <c r="K274" s="10"/>
      <c r="L274" s="10"/>
    </row>
    <row r="275" spans="1:12" s="11" customFormat="1">
      <c r="A275" s="30" t="s">
        <v>317</v>
      </c>
      <c r="B275" s="130">
        <v>111</v>
      </c>
      <c r="C275" s="109">
        <v>4.2846224514216455E-4</v>
      </c>
      <c r="D275" s="35">
        <v>12440243.810000001</v>
      </c>
      <c r="E275" s="109">
        <v>5.179787056485126E-4</v>
      </c>
      <c r="F275" s="10"/>
      <c r="G275" s="10"/>
      <c r="H275" s="10"/>
      <c r="I275" s="10"/>
      <c r="J275" s="10"/>
      <c r="K275" s="10"/>
      <c r="L275" s="10"/>
    </row>
    <row r="276" spans="1:12" s="11" customFormat="1">
      <c r="A276" s="153" t="s">
        <v>318</v>
      </c>
      <c r="B276" s="130">
        <v>0</v>
      </c>
      <c r="C276" s="109">
        <v>0</v>
      </c>
      <c r="D276" s="35">
        <v>0</v>
      </c>
      <c r="E276" s="109">
        <v>0</v>
      </c>
      <c r="F276" s="10"/>
      <c r="G276" s="10"/>
      <c r="H276" s="10"/>
      <c r="I276" s="10"/>
      <c r="J276" s="10"/>
      <c r="K276" s="10"/>
      <c r="L276" s="10"/>
    </row>
    <row r="277" spans="1:12" s="155" customFormat="1" ht="12.75" customHeight="1" thickBot="1">
      <c r="A277" s="145" t="s">
        <v>174</v>
      </c>
      <c r="B277" s="151">
        <f>ROUND(SUM(B261:B276),2)</f>
        <v>259066</v>
      </c>
      <c r="C277" s="152">
        <f>ROUND(SUM(C261:C276),2)</f>
        <v>1</v>
      </c>
      <c r="D277" s="154">
        <f>ROUND(SUM(D261:D276),2)</f>
        <v>24016901996.82</v>
      </c>
      <c r="E277" s="152">
        <f>ROUND(SUM(E261:E276),2)</f>
        <v>1</v>
      </c>
      <c r="F277" s="10"/>
      <c r="G277" s="10"/>
      <c r="H277" s="10"/>
      <c r="I277" s="10"/>
      <c r="J277" s="10"/>
      <c r="K277" s="10"/>
      <c r="L277" s="76"/>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49" t="s">
        <v>320</v>
      </c>
      <c r="B279" s="124" t="s">
        <v>266</v>
      </c>
      <c r="C279" s="124" t="s">
        <v>267</v>
      </c>
      <c r="D279" s="124" t="s">
        <v>268</v>
      </c>
      <c r="E279" s="124" t="s">
        <v>269</v>
      </c>
      <c r="F279" s="10"/>
      <c r="G279" s="10"/>
      <c r="H279" s="10"/>
      <c r="I279" s="10"/>
      <c r="J279" s="10"/>
      <c r="K279" s="10"/>
      <c r="L279" s="10"/>
    </row>
    <row r="280" spans="1:12" s="11" customFormat="1" ht="12.75" customHeight="1">
      <c r="A280" s="30" t="s">
        <v>321</v>
      </c>
      <c r="B280" s="130">
        <v>61973</v>
      </c>
      <c r="C280" s="109">
        <v>0.23921703349725554</v>
      </c>
      <c r="D280" s="35">
        <v>29776863.649999999</v>
      </c>
      <c r="E280" s="109">
        <v>1.2398295023206014E-3</v>
      </c>
      <c r="F280" s="134"/>
      <c r="G280" s="10"/>
      <c r="H280" s="10"/>
      <c r="I280" s="10"/>
      <c r="J280" s="10"/>
      <c r="K280" s="10"/>
      <c r="L280" s="10"/>
    </row>
    <row r="281" spans="1:12" s="11" customFormat="1" ht="12.75" customHeight="1">
      <c r="A281" s="30" t="s">
        <v>322</v>
      </c>
      <c r="B281" s="130">
        <v>9612</v>
      </c>
      <c r="C281" s="109">
        <v>3.7102514417175547E-2</v>
      </c>
      <c r="D281" s="35">
        <v>71377954.150000006</v>
      </c>
      <c r="E281" s="109">
        <v>2.9719884004794179E-3</v>
      </c>
      <c r="F281" s="134"/>
      <c r="G281" s="10"/>
      <c r="H281" s="10"/>
      <c r="I281" s="10"/>
      <c r="J281" s="10"/>
      <c r="K281" s="10"/>
      <c r="L281" s="10"/>
    </row>
    <row r="282" spans="1:12" s="11" customFormat="1" ht="12.75" customHeight="1">
      <c r="A282" s="30" t="s">
        <v>323</v>
      </c>
      <c r="B282" s="130">
        <v>20605</v>
      </c>
      <c r="C282" s="109">
        <v>7.9535716767155859E-2</v>
      </c>
      <c r="D282" s="35">
        <v>354021916.69999999</v>
      </c>
      <c r="E282" s="109">
        <v>1.4740532178000096E-2</v>
      </c>
      <c r="F282" s="134"/>
      <c r="G282" s="10"/>
      <c r="H282" s="10"/>
      <c r="I282" s="10"/>
      <c r="J282" s="10"/>
      <c r="K282" s="10"/>
      <c r="L282" s="10"/>
    </row>
    <row r="283" spans="1:12" s="11" customFormat="1" ht="12.75" customHeight="1">
      <c r="A283" s="30" t="s">
        <v>324</v>
      </c>
      <c r="B283" s="130">
        <v>27606</v>
      </c>
      <c r="C283" s="109">
        <v>0.10655971837292427</v>
      </c>
      <c r="D283" s="35">
        <v>1033796619.88</v>
      </c>
      <c r="E283" s="109">
        <v>4.3044545046521054E-2</v>
      </c>
      <c r="F283" s="134"/>
      <c r="G283" s="10"/>
      <c r="H283" s="10"/>
      <c r="I283" s="10"/>
      <c r="J283" s="10"/>
      <c r="K283" s="10"/>
      <c r="L283" s="10"/>
    </row>
    <row r="284" spans="1:12" s="11" customFormat="1" ht="12.75" customHeight="1">
      <c r="A284" s="30" t="s">
        <v>325</v>
      </c>
      <c r="B284" s="130">
        <v>25665</v>
      </c>
      <c r="C284" s="109">
        <v>9.9067419113276156E-2</v>
      </c>
      <c r="D284" s="35">
        <v>1601792027.22</v>
      </c>
      <c r="E284" s="109">
        <v>6.6694364969807018E-2</v>
      </c>
      <c r="F284" s="134"/>
      <c r="G284" s="10"/>
      <c r="H284" s="69"/>
      <c r="I284" s="10"/>
      <c r="J284" s="69"/>
      <c r="K284" s="10"/>
      <c r="L284" s="10"/>
    </row>
    <row r="285" spans="1:12" s="11" customFormat="1" ht="12.75" customHeight="1">
      <c r="A285" s="30" t="s">
        <v>326</v>
      </c>
      <c r="B285" s="130">
        <v>22990</v>
      </c>
      <c r="C285" s="109">
        <v>8.8741865007372633E-2</v>
      </c>
      <c r="D285" s="35">
        <v>2007653529.8</v>
      </c>
      <c r="E285" s="109">
        <v>8.3593359795773273E-2</v>
      </c>
      <c r="F285" s="134"/>
      <c r="G285" s="10"/>
      <c r="H285" s="69"/>
      <c r="I285" s="10"/>
      <c r="J285" s="69"/>
      <c r="K285" s="10"/>
      <c r="L285" s="10"/>
    </row>
    <row r="286" spans="1:12" s="11" customFormat="1" ht="12.75" customHeight="1">
      <c r="A286" s="30" t="s">
        <v>327</v>
      </c>
      <c r="B286" s="130">
        <v>34460</v>
      </c>
      <c r="C286" s="109">
        <v>0.1330162970053963</v>
      </c>
      <c r="D286" s="35">
        <v>4251065132.98</v>
      </c>
      <c r="E286" s="109">
        <v>0.17700305949297165</v>
      </c>
      <c r="F286" s="134"/>
      <c r="G286" s="10"/>
      <c r="H286" s="69"/>
      <c r="I286" s="10"/>
      <c r="J286" s="69"/>
      <c r="K286" s="10"/>
      <c r="L286" s="10"/>
    </row>
    <row r="287" spans="1:12" s="11" customFormat="1" ht="12.75" customHeight="1">
      <c r="A287" s="30" t="s">
        <v>328</v>
      </c>
      <c r="B287" s="130">
        <v>21372</v>
      </c>
      <c r="C287" s="109">
        <v>8.2496352280885948E-2</v>
      </c>
      <c r="D287" s="35">
        <v>3691471761.75</v>
      </c>
      <c r="E287" s="109">
        <v>0.15370307803391028</v>
      </c>
      <c r="F287" s="134"/>
      <c r="G287" s="10"/>
      <c r="H287" s="69"/>
      <c r="I287" s="10"/>
      <c r="J287" s="69"/>
      <c r="K287" s="10"/>
      <c r="L287" s="10"/>
    </row>
    <row r="288" spans="1:12" s="11" customFormat="1" ht="12.75" customHeight="1">
      <c r="A288" s="30" t="s">
        <v>329</v>
      </c>
      <c r="B288" s="130">
        <v>13007</v>
      </c>
      <c r="C288" s="109">
        <v>5.0207283086163373E-2</v>
      </c>
      <c r="D288" s="35">
        <v>2904106604.8299999</v>
      </c>
      <c r="E288" s="109">
        <v>0.12091928447784495</v>
      </c>
      <c r="F288" s="134"/>
      <c r="G288" s="10"/>
      <c r="H288" s="69"/>
      <c r="I288" s="10"/>
      <c r="J288" s="69"/>
      <c r="K288" s="10"/>
      <c r="L288" s="10"/>
    </row>
    <row r="289" spans="1:12" s="11" customFormat="1" ht="12.75" customHeight="1">
      <c r="A289" s="30" t="s">
        <v>330</v>
      </c>
      <c r="B289" s="130">
        <v>7890</v>
      </c>
      <c r="C289" s="109">
        <v>3.0455559587132235E-2</v>
      </c>
      <c r="D289" s="35">
        <v>2153937662.0100002</v>
      </c>
      <c r="E289" s="109">
        <v>8.9684242467875167E-2</v>
      </c>
      <c r="F289" s="134"/>
      <c r="G289" s="10"/>
      <c r="H289" s="69"/>
      <c r="I289" s="10"/>
      <c r="J289" s="69"/>
      <c r="K289" s="10"/>
      <c r="L289" s="10"/>
    </row>
    <row r="290" spans="1:12" s="11" customFormat="1" ht="12.75" customHeight="1">
      <c r="A290" s="30" t="s">
        <v>331</v>
      </c>
      <c r="B290" s="130">
        <v>4830</v>
      </c>
      <c r="C290" s="109">
        <v>1.8643897694023918E-2</v>
      </c>
      <c r="D290" s="35">
        <v>1558094307.51</v>
      </c>
      <c r="E290" s="109">
        <v>6.48749080008863E-2</v>
      </c>
      <c r="F290" s="134"/>
      <c r="G290" s="10"/>
      <c r="H290" s="69"/>
      <c r="I290" s="10"/>
      <c r="J290" s="69"/>
      <c r="K290" s="10"/>
      <c r="L290" s="10"/>
    </row>
    <row r="291" spans="1:12" s="11" customFormat="1" ht="12.75" customHeight="1">
      <c r="A291" s="30" t="s">
        <v>332</v>
      </c>
      <c r="B291" s="130">
        <v>2942</v>
      </c>
      <c r="C291" s="109">
        <v>1.1356179506380614E-2</v>
      </c>
      <c r="D291" s="35">
        <v>1096531937.26</v>
      </c>
      <c r="E291" s="109">
        <v>4.5656677010431579E-2</v>
      </c>
      <c r="F291" s="134"/>
      <c r="G291" s="10"/>
      <c r="H291" s="69"/>
      <c r="I291" s="10"/>
      <c r="J291" s="69"/>
      <c r="K291" s="10"/>
      <c r="L291" s="10"/>
    </row>
    <row r="292" spans="1:12" s="11" customFormat="1" ht="12.75" customHeight="1">
      <c r="A292" s="30" t="s">
        <v>333</v>
      </c>
      <c r="B292" s="130">
        <v>1830</v>
      </c>
      <c r="C292" s="109">
        <v>7.0638370145059562E-3</v>
      </c>
      <c r="D292" s="35">
        <v>773813753.34000003</v>
      </c>
      <c r="E292" s="109">
        <v>3.2219549109308861E-2</v>
      </c>
      <c r="F292" s="134"/>
      <c r="G292" s="10"/>
      <c r="H292" s="69"/>
      <c r="I292" s="10"/>
      <c r="J292" s="69"/>
      <c r="K292" s="10"/>
      <c r="L292" s="10"/>
    </row>
    <row r="293" spans="1:12" s="11" customFormat="1" ht="12.75" customHeight="1">
      <c r="A293" s="30" t="s">
        <v>334</v>
      </c>
      <c r="B293" s="130">
        <v>1361</v>
      </c>
      <c r="C293" s="109">
        <v>5.2534875282746482E-3</v>
      </c>
      <c r="D293" s="35">
        <v>646701029.59000003</v>
      </c>
      <c r="E293" s="109">
        <v>2.6926912958033788E-2</v>
      </c>
      <c r="F293" s="134"/>
      <c r="G293" s="10"/>
      <c r="H293" s="69"/>
      <c r="I293" s="10"/>
      <c r="J293" s="69"/>
      <c r="K293" s="10"/>
      <c r="L293" s="10"/>
    </row>
    <row r="294" spans="1:12" s="11" customFormat="1" ht="12.75" customHeight="1">
      <c r="A294" s="30" t="s">
        <v>335</v>
      </c>
      <c r="B294" s="130">
        <v>1519</v>
      </c>
      <c r="C294" s="109">
        <v>5.8633707240625943E-3</v>
      </c>
      <c r="D294" s="35">
        <v>822241028.82999992</v>
      </c>
      <c r="E294" s="109">
        <v>3.4235932217188972E-2</v>
      </c>
      <c r="F294" s="134"/>
      <c r="G294" s="10"/>
      <c r="H294" s="69"/>
      <c r="I294" s="10"/>
      <c r="J294" s="69"/>
      <c r="K294" s="10"/>
      <c r="L294" s="10"/>
    </row>
    <row r="295" spans="1:12" s="11" customFormat="1" ht="12.75" customHeight="1">
      <c r="A295" s="30" t="s">
        <v>336</v>
      </c>
      <c r="B295" s="130">
        <v>679</v>
      </c>
      <c r="C295" s="109">
        <v>2.6209537337975649E-3</v>
      </c>
      <c r="D295" s="35">
        <v>436863751.26999998</v>
      </c>
      <c r="E295" s="109">
        <v>1.8189846106206525E-2</v>
      </c>
      <c r="F295" s="134"/>
      <c r="G295" s="10"/>
      <c r="H295" s="69"/>
      <c r="I295" s="10"/>
      <c r="J295" s="69"/>
      <c r="K295" s="10"/>
      <c r="L295" s="10"/>
    </row>
    <row r="296" spans="1:12" s="11" customFormat="1" ht="12.75" customHeight="1">
      <c r="A296" s="30" t="s">
        <v>337</v>
      </c>
      <c r="B296" s="130">
        <v>402</v>
      </c>
      <c r="C296" s="109">
        <v>1.5517281310554068E-3</v>
      </c>
      <c r="D296" s="35">
        <v>298594005.19</v>
      </c>
      <c r="E296" s="109">
        <v>1.2432661182925919E-2</v>
      </c>
      <c r="F296" s="134"/>
      <c r="G296" s="10"/>
      <c r="H296" s="69"/>
      <c r="I296" s="10"/>
      <c r="J296" s="69"/>
      <c r="K296" s="10"/>
      <c r="L296" s="10"/>
    </row>
    <row r="297" spans="1:12" s="11" customFormat="1" ht="12.75" customHeight="1">
      <c r="A297" s="30" t="s">
        <v>338</v>
      </c>
      <c r="B297" s="130">
        <v>200</v>
      </c>
      <c r="C297" s="109">
        <v>7.7200404530119733E-4</v>
      </c>
      <c r="D297" s="35">
        <v>168836382.69999999</v>
      </c>
      <c r="E297" s="109">
        <v>7.0298984740977443E-3</v>
      </c>
      <c r="F297" s="134"/>
      <c r="G297" s="10"/>
      <c r="H297" s="69"/>
      <c r="I297" s="10"/>
      <c r="J297" s="69"/>
      <c r="K297" s="10"/>
      <c r="L297" s="10"/>
    </row>
    <row r="298" spans="1:12" s="11" customFormat="1" ht="12.75" customHeight="1">
      <c r="A298" s="30" t="s">
        <v>339</v>
      </c>
      <c r="B298" s="130">
        <v>123</v>
      </c>
      <c r="C298" s="109">
        <v>4.747824878602364E-4</v>
      </c>
      <c r="D298" s="35">
        <v>116225728.16</v>
      </c>
      <c r="E298" s="109">
        <v>4.8393305754168073E-3</v>
      </c>
      <c r="F298" s="134"/>
      <c r="G298" s="10"/>
      <c r="H298" s="69"/>
      <c r="I298" s="10"/>
      <c r="J298" s="69"/>
      <c r="K298" s="10"/>
      <c r="L298" s="10"/>
    </row>
    <row r="299" spans="1:12" s="11" customFormat="1" ht="12.75" customHeight="1">
      <c r="A299" s="30" t="s">
        <v>340</v>
      </c>
      <c r="B299" s="130">
        <v>0</v>
      </c>
      <c r="C299" s="109">
        <v>0</v>
      </c>
      <c r="D299" s="35">
        <v>0</v>
      </c>
      <c r="E299" s="109">
        <v>0</v>
      </c>
      <c r="F299" s="134"/>
      <c r="G299" s="10"/>
      <c r="H299" s="69"/>
      <c r="I299" s="10"/>
      <c r="J299" s="69"/>
      <c r="K299" s="10"/>
      <c r="L299" s="10"/>
    </row>
    <row r="300" spans="1:12" s="11" customFormat="1" ht="12.75" customHeight="1" thickBot="1">
      <c r="A300" s="145" t="s">
        <v>174</v>
      </c>
      <c r="B300" s="151">
        <f>ROUND(SUM(B280:B299),2)</f>
        <v>259066</v>
      </c>
      <c r="C300" s="152">
        <f>ROUND(SUM(C280:C299),2)</f>
        <v>1</v>
      </c>
      <c r="D300" s="154">
        <f>ROUND(SUM(D280:D299),2)</f>
        <v>24016901996.82</v>
      </c>
      <c r="E300" s="152">
        <f>ROUND(SUM(E280:E299),2)</f>
        <v>1</v>
      </c>
      <c r="F300" s="134"/>
      <c r="G300" s="10"/>
      <c r="H300" s="69"/>
      <c r="I300" s="10"/>
      <c r="J300" s="69"/>
      <c r="K300" s="10"/>
      <c r="L300" s="10"/>
    </row>
    <row r="301" spans="1:12" s="11" customFormat="1" ht="12.75" customHeight="1" thickTop="1">
      <c r="A301" s="76"/>
      <c r="B301" s="156"/>
      <c r="C301" s="157"/>
      <c r="D301" s="66"/>
      <c r="E301" s="157"/>
      <c r="F301" s="10"/>
      <c r="G301" s="10"/>
      <c r="H301" s="10"/>
      <c r="I301" s="10"/>
      <c r="J301" s="10"/>
      <c r="K301" s="10"/>
      <c r="L301" s="10"/>
    </row>
    <row r="302" spans="1:12" s="2" customFormat="1" ht="25.5" customHeight="1">
      <c r="A302" s="271" t="s">
        <v>0</v>
      </c>
      <c r="B302" s="271"/>
      <c r="C302" s="271"/>
      <c r="D302" s="271"/>
      <c r="E302" s="271"/>
      <c r="F302" s="271"/>
      <c r="G302" s="271"/>
      <c r="H302" s="271"/>
      <c r="I302" s="271"/>
      <c r="J302" s="271"/>
      <c r="K302" s="271"/>
      <c r="L302" s="1"/>
    </row>
    <row r="303" spans="1:12" s="2" customFormat="1" ht="25.5" customHeight="1">
      <c r="A303" s="271"/>
      <c r="B303" s="271"/>
      <c r="C303" s="271"/>
      <c r="D303" s="271"/>
      <c r="E303" s="271"/>
      <c r="F303" s="271"/>
      <c r="G303" s="271"/>
      <c r="H303" s="271"/>
      <c r="I303" s="271"/>
      <c r="J303" s="271"/>
      <c r="K303" s="271"/>
      <c r="L303" s="1"/>
    </row>
    <row r="304" spans="1:12" s="2" customFormat="1" ht="25.5" customHeight="1">
      <c r="A304" s="272"/>
      <c r="B304" s="272"/>
      <c r="C304" s="272"/>
      <c r="D304" s="272"/>
      <c r="E304" s="272"/>
      <c r="F304" s="272"/>
      <c r="G304" s="272"/>
      <c r="H304" s="272"/>
      <c r="I304" s="272"/>
      <c r="J304" s="272"/>
      <c r="K304" s="272"/>
      <c r="L304" s="3"/>
    </row>
    <row r="305" spans="1:12" s="11" customFormat="1" ht="12.75" customHeight="1">
      <c r="A305" s="10"/>
      <c r="B305" s="10"/>
      <c r="C305" s="10"/>
      <c r="D305" s="10"/>
      <c r="E305" s="10"/>
      <c r="F305" s="10"/>
      <c r="G305" s="10"/>
      <c r="H305" s="10"/>
      <c r="I305" s="10"/>
      <c r="J305" s="10"/>
      <c r="K305" s="10"/>
      <c r="L305" s="10"/>
    </row>
    <row r="306" spans="1:12" s="11" customFormat="1">
      <c r="A306" s="149" t="s">
        <v>341</v>
      </c>
      <c r="B306" s="124" t="s">
        <v>266</v>
      </c>
      <c r="C306" s="124" t="s">
        <v>267</v>
      </c>
      <c r="D306" s="124" t="s">
        <v>268</v>
      </c>
      <c r="E306" s="124" t="s">
        <v>269</v>
      </c>
      <c r="F306" s="10"/>
      <c r="G306" s="10"/>
      <c r="H306" s="10"/>
      <c r="I306" s="10"/>
      <c r="J306" s="10"/>
      <c r="K306" s="10"/>
      <c r="L306" s="10"/>
    </row>
    <row r="307" spans="1:12" s="11" customFormat="1">
      <c r="A307" s="158" t="s">
        <v>342</v>
      </c>
      <c r="B307" s="130">
        <v>27543</v>
      </c>
      <c r="C307" s="109">
        <v>0.10631653709865439</v>
      </c>
      <c r="D307" s="35">
        <v>2961101637.0599999</v>
      </c>
      <c r="E307" s="109">
        <v>0.12329240621675809</v>
      </c>
      <c r="F307" s="10"/>
      <c r="G307" s="10"/>
      <c r="H307" s="69"/>
      <c r="I307" s="10"/>
      <c r="J307" s="69"/>
      <c r="K307" s="10"/>
      <c r="L307" s="10"/>
    </row>
    <row r="308" spans="1:12" s="11" customFormat="1">
      <c r="A308" s="158" t="s">
        <v>343</v>
      </c>
      <c r="B308" s="130">
        <v>14096</v>
      </c>
      <c r="C308" s="109">
        <v>5.4410845112828392E-2</v>
      </c>
      <c r="D308" s="35">
        <v>1102818230.0999999</v>
      </c>
      <c r="E308" s="109">
        <v>4.5918421545210975E-2</v>
      </c>
      <c r="F308" s="10"/>
      <c r="G308" s="10"/>
      <c r="H308" s="69"/>
      <c r="I308" s="10"/>
      <c r="J308" s="69"/>
      <c r="K308" s="10"/>
      <c r="L308" s="10"/>
    </row>
    <row r="309" spans="1:12" s="11" customFormat="1">
      <c r="A309" s="158" t="s">
        <v>344</v>
      </c>
      <c r="B309" s="130">
        <v>32919</v>
      </c>
      <c r="C309" s="109">
        <v>0.12706800583635058</v>
      </c>
      <c r="D309" s="35">
        <v>4923583472.6999998</v>
      </c>
      <c r="E309" s="109">
        <v>0.20500493666301822</v>
      </c>
      <c r="F309" s="10"/>
      <c r="G309" s="10"/>
      <c r="H309" s="69"/>
      <c r="I309" s="10"/>
      <c r="J309" s="69"/>
      <c r="K309" s="10"/>
      <c r="L309" s="10"/>
    </row>
    <row r="310" spans="1:12" s="11" customFormat="1">
      <c r="A310" s="158" t="s">
        <v>345</v>
      </c>
      <c r="B310" s="130">
        <v>7602</v>
      </c>
      <c r="C310" s="109">
        <v>2.9343873761898513E-2</v>
      </c>
      <c r="D310" s="35">
        <v>450410100.54000002</v>
      </c>
      <c r="E310" s="109">
        <v>1.8753880104921E-2</v>
      </c>
      <c r="F310" s="10"/>
      <c r="G310" s="10"/>
      <c r="H310" s="69"/>
      <c r="I310" s="10"/>
      <c r="J310" s="69"/>
      <c r="K310" s="10"/>
      <c r="L310" s="10"/>
    </row>
    <row r="311" spans="1:12" s="11" customFormat="1">
      <c r="A311" s="158" t="s">
        <v>346</v>
      </c>
      <c r="B311" s="130">
        <v>26074</v>
      </c>
      <c r="C311" s="109">
        <v>0.1006461673859171</v>
      </c>
      <c r="D311" s="35">
        <v>1704920111.3199999</v>
      </c>
      <c r="E311" s="109">
        <v>7.0988344439501097E-2</v>
      </c>
      <c r="F311" s="10"/>
      <c r="G311" s="10"/>
      <c r="H311" s="69"/>
      <c r="I311" s="10"/>
      <c r="J311" s="69"/>
      <c r="K311" s="10"/>
      <c r="L311" s="10"/>
    </row>
    <row r="312" spans="1:12" s="11" customFormat="1">
      <c r="A312" s="158" t="s">
        <v>347</v>
      </c>
      <c r="B312" s="130">
        <v>17801</v>
      </c>
      <c r="C312" s="109">
        <v>6.8712220052033077E-2</v>
      </c>
      <c r="D312" s="35">
        <v>916342818.65999997</v>
      </c>
      <c r="E312" s="109">
        <v>3.8154080771172313E-2</v>
      </c>
      <c r="F312" s="10"/>
      <c r="G312" s="10"/>
      <c r="H312" s="69"/>
      <c r="I312" s="10"/>
      <c r="J312" s="69"/>
      <c r="K312" s="10"/>
      <c r="L312" s="10"/>
    </row>
    <row r="313" spans="1:12" s="11" customFormat="1">
      <c r="A313" s="158" t="s">
        <v>348</v>
      </c>
      <c r="B313" s="130">
        <v>43736</v>
      </c>
      <c r="C313" s="109">
        <v>0.16882184462646585</v>
      </c>
      <c r="D313" s="35">
        <v>5233040281.4799995</v>
      </c>
      <c r="E313" s="109">
        <v>0.21788989613118667</v>
      </c>
      <c r="F313" s="10"/>
      <c r="G313" s="10"/>
      <c r="H313" s="69"/>
      <c r="I313" s="10"/>
      <c r="J313" s="69"/>
      <c r="K313" s="10"/>
      <c r="L313" s="10"/>
    </row>
    <row r="314" spans="1:12" s="11" customFormat="1">
      <c r="A314" s="30" t="s">
        <v>349</v>
      </c>
      <c r="B314" s="130">
        <v>20981</v>
      </c>
      <c r="C314" s="109">
        <v>8.0987084372322105E-2</v>
      </c>
      <c r="D314" s="35">
        <v>1937566935.3199999</v>
      </c>
      <c r="E314" s="109">
        <v>8.0675140181549934E-2</v>
      </c>
      <c r="F314" s="10"/>
      <c r="G314" s="10"/>
      <c r="H314" s="69"/>
      <c r="I314" s="10"/>
      <c r="J314" s="69"/>
      <c r="K314" s="10"/>
      <c r="L314" s="10"/>
    </row>
    <row r="315" spans="1:12" s="11" customFormat="1">
      <c r="A315" s="30" t="s">
        <v>350</v>
      </c>
      <c r="B315" s="130">
        <v>25310</v>
      </c>
      <c r="C315" s="109">
        <v>9.7697111932866523E-2</v>
      </c>
      <c r="D315" s="35">
        <v>1788734480.72</v>
      </c>
      <c r="E315" s="109">
        <v>7.4478152134560924E-2</v>
      </c>
      <c r="F315" s="10"/>
      <c r="G315" s="10"/>
      <c r="H315" s="69"/>
      <c r="I315" s="10"/>
      <c r="J315" s="69"/>
      <c r="K315" s="10"/>
      <c r="L315" s="10"/>
    </row>
    <row r="316" spans="1:12" s="11" customFormat="1">
      <c r="A316" s="30" t="s">
        <v>351</v>
      </c>
      <c r="B316" s="130">
        <v>13086</v>
      </c>
      <c r="C316" s="109">
        <v>5.0512224684057347E-2</v>
      </c>
      <c r="D316" s="35">
        <v>794532393.70000005</v>
      </c>
      <c r="E316" s="109">
        <v>3.3082218256343034E-2</v>
      </c>
      <c r="F316" s="10"/>
      <c r="G316" s="10"/>
      <c r="H316" s="69"/>
      <c r="I316" s="10"/>
      <c r="J316" s="69"/>
      <c r="K316" s="10"/>
      <c r="L316" s="10"/>
    </row>
    <row r="317" spans="1:12" s="11" customFormat="1">
      <c r="A317" s="30" t="s">
        <v>352</v>
      </c>
      <c r="B317" s="130">
        <v>14588</v>
      </c>
      <c r="C317" s="109">
        <v>5.6309975064269338E-2</v>
      </c>
      <c r="D317" s="35">
        <v>1162068581.6400001</v>
      </c>
      <c r="E317" s="109">
        <v>4.8385448789101351E-2</v>
      </c>
      <c r="F317" s="10"/>
      <c r="G317" s="10"/>
      <c r="H317" s="69"/>
      <c r="I317" s="10"/>
      <c r="J317" s="69"/>
      <c r="K317" s="10"/>
      <c r="L317" s="10"/>
    </row>
    <row r="318" spans="1:12" s="11" customFormat="1">
      <c r="A318" s="153" t="s">
        <v>353</v>
      </c>
      <c r="B318" s="130">
        <v>15330</v>
      </c>
      <c r="C318" s="109">
        <v>5.9174110072336777E-2</v>
      </c>
      <c r="D318" s="35">
        <v>1041782953.58</v>
      </c>
      <c r="E318" s="109">
        <v>4.3377074766676363E-2</v>
      </c>
      <c r="F318" s="10"/>
      <c r="G318" s="10"/>
      <c r="H318" s="69"/>
      <c r="I318" s="10"/>
      <c r="J318" s="69"/>
      <c r="K318" s="10"/>
      <c r="L318" s="10"/>
    </row>
    <row r="319" spans="1:12" s="155" customFormat="1" ht="12.75" customHeight="1" thickBot="1">
      <c r="A319" s="145" t="s">
        <v>354</v>
      </c>
      <c r="B319" s="151">
        <f>ROUND(SUM(B307:B318),2)</f>
        <v>259066</v>
      </c>
      <c r="C319" s="159">
        <f>ROUND(SUM(C307:C318),2)</f>
        <v>1</v>
      </c>
      <c r="D319" s="154">
        <f>ROUND(SUM(D307:D318),2)</f>
        <v>24016901996.82</v>
      </c>
      <c r="E319" s="159">
        <f>ROUND(SUM(E307:E318),2)</f>
        <v>1</v>
      </c>
      <c r="F319" s="10"/>
      <c r="G319" s="10"/>
      <c r="H319" s="69"/>
      <c r="I319" s="10"/>
      <c r="J319" s="69"/>
      <c r="K319" s="10"/>
      <c r="L319" s="76"/>
    </row>
    <row r="320" spans="1:12" s="11" customFormat="1" ht="12.75" customHeight="1" thickTop="1">
      <c r="A320" s="10"/>
      <c r="B320" s="10"/>
      <c r="C320" s="10"/>
      <c r="D320" s="10"/>
      <c r="E320" s="10"/>
      <c r="F320" s="10"/>
      <c r="G320" s="10"/>
      <c r="H320" s="69"/>
      <c r="I320" s="10"/>
      <c r="J320" s="69"/>
      <c r="K320" s="10"/>
      <c r="L320" s="10"/>
    </row>
    <row r="321" spans="1:12" s="11" customFormat="1" ht="12.75" customHeight="1">
      <c r="A321" s="149" t="s">
        <v>355</v>
      </c>
      <c r="B321" s="124" t="s">
        <v>266</v>
      </c>
      <c r="C321" s="124" t="s">
        <v>267</v>
      </c>
      <c r="D321" s="124" t="s">
        <v>268</v>
      </c>
      <c r="E321" s="124" t="s">
        <v>269</v>
      </c>
      <c r="F321" s="10"/>
      <c r="G321" s="10"/>
      <c r="H321" s="69"/>
      <c r="I321" s="10"/>
      <c r="J321" s="69"/>
      <c r="K321" s="10"/>
      <c r="L321" s="10"/>
    </row>
    <row r="322" spans="1:12" s="11" customFormat="1">
      <c r="A322" s="30" t="s">
        <v>356</v>
      </c>
      <c r="B322" s="130">
        <v>149413</v>
      </c>
      <c r="C322" s="109">
        <v>0.576737202102939</v>
      </c>
      <c r="D322" s="35">
        <v>15895456788.4</v>
      </c>
      <c r="E322" s="109">
        <v>0.66184459554794639</v>
      </c>
      <c r="F322" s="10"/>
      <c r="G322" s="10"/>
      <c r="H322" s="69"/>
      <c r="I322" s="10"/>
      <c r="J322" s="160"/>
      <c r="K322" s="10"/>
      <c r="L322" s="10"/>
    </row>
    <row r="323" spans="1:12" s="11" customFormat="1">
      <c r="A323" s="30" t="s">
        <v>357</v>
      </c>
      <c r="B323" s="130">
        <v>0</v>
      </c>
      <c r="C323" s="109">
        <v>0</v>
      </c>
      <c r="D323" s="35">
        <v>0</v>
      </c>
      <c r="E323" s="109">
        <v>0</v>
      </c>
      <c r="F323" s="10"/>
      <c r="G323" s="10"/>
      <c r="H323" s="69"/>
      <c r="I323" s="10"/>
      <c r="J323" s="160"/>
      <c r="K323" s="10"/>
      <c r="L323" s="10"/>
    </row>
    <row r="324" spans="1:12" s="11" customFormat="1">
      <c r="A324" s="30" t="s">
        <v>358</v>
      </c>
      <c r="B324" s="130">
        <v>28155</v>
      </c>
      <c r="C324" s="109">
        <v>0.10867886947727606</v>
      </c>
      <c r="D324" s="35">
        <v>3678685244.5700002</v>
      </c>
      <c r="E324" s="109">
        <v>0.15317068142498491</v>
      </c>
      <c r="F324" s="10"/>
      <c r="G324" s="10"/>
      <c r="H324" s="69"/>
      <c r="I324" s="10"/>
      <c r="J324" s="160"/>
      <c r="K324" s="10"/>
      <c r="L324" s="10"/>
    </row>
    <row r="325" spans="1:12" s="11" customFormat="1">
      <c r="A325" s="30" t="s">
        <v>359</v>
      </c>
      <c r="B325" s="130">
        <v>81498</v>
      </c>
      <c r="C325" s="109">
        <v>0.31458392841978494</v>
      </c>
      <c r="D325" s="35">
        <v>4442759963.8500004</v>
      </c>
      <c r="E325" s="109">
        <v>0.18498472302706867</v>
      </c>
      <c r="F325" s="10"/>
      <c r="G325" s="10"/>
      <c r="H325" s="69"/>
      <c r="I325" s="10"/>
      <c r="J325" s="160"/>
      <c r="K325" s="10"/>
      <c r="L325" s="10"/>
    </row>
    <row r="326" spans="1:12" s="11" customFormat="1" ht="12.75" customHeight="1" thickBot="1">
      <c r="A326" s="145" t="s">
        <v>174</v>
      </c>
      <c r="B326" s="161">
        <f>ROUND(SUM(B322:B325),2)</f>
        <v>259066</v>
      </c>
      <c r="C326" s="162">
        <f>ROUND(SUM(C322:C325),2)</f>
        <v>1</v>
      </c>
      <c r="D326" s="163">
        <f>ROUND(SUM(D322:D325),2)</f>
        <v>24016901996.82</v>
      </c>
      <c r="E326" s="162">
        <f>ROUND(SUM(E322:E325),2)</f>
        <v>1</v>
      </c>
      <c r="F326" s="10"/>
      <c r="G326" s="10"/>
      <c r="H326" s="69"/>
      <c r="I326" s="10"/>
      <c r="J326" s="160"/>
      <c r="K326" s="10"/>
      <c r="L326" s="10"/>
    </row>
    <row r="327" spans="1:12" s="11" customFormat="1" ht="12.75" customHeight="1" thickTop="1">
      <c r="A327" s="10"/>
      <c r="B327" s="10"/>
      <c r="C327" s="10"/>
      <c r="D327" s="10"/>
      <c r="E327" s="10"/>
      <c r="F327" s="10"/>
      <c r="G327" s="10"/>
      <c r="H327" s="69"/>
      <c r="I327" s="10"/>
      <c r="J327" s="160"/>
      <c r="K327" s="10"/>
      <c r="L327" s="10"/>
    </row>
    <row r="328" spans="1:12" s="11" customFormat="1" ht="14.25">
      <c r="A328" s="149" t="s">
        <v>360</v>
      </c>
      <c r="B328" s="124" t="s">
        <v>266</v>
      </c>
      <c r="C328" s="124" t="s">
        <v>267</v>
      </c>
      <c r="D328" s="124" t="s">
        <v>268</v>
      </c>
      <c r="E328" s="124" t="s">
        <v>269</v>
      </c>
      <c r="F328" s="10"/>
      <c r="G328" s="52" t="s">
        <v>361</v>
      </c>
      <c r="H328" s="69"/>
      <c r="I328" s="10"/>
      <c r="J328" s="160"/>
      <c r="K328" s="10"/>
      <c r="L328" s="10"/>
    </row>
    <row r="329" spans="1:12" s="11" customFormat="1">
      <c r="A329" s="30" t="s">
        <v>362</v>
      </c>
      <c r="B329" s="130">
        <v>14047</v>
      </c>
      <c r="C329" s="109">
        <v>5.4221704121729601E-2</v>
      </c>
      <c r="D329" s="35">
        <v>2651610456.54</v>
      </c>
      <c r="E329" s="109">
        <v>0.11040601560064205</v>
      </c>
      <c r="F329" s="10"/>
      <c r="G329" s="54" t="s">
        <v>363</v>
      </c>
      <c r="H329" s="69"/>
      <c r="I329" s="10"/>
      <c r="J329" s="160"/>
      <c r="K329" s="10"/>
      <c r="L329" s="10"/>
    </row>
    <row r="330" spans="1:12" s="11" customFormat="1">
      <c r="A330" s="30" t="s">
        <v>364</v>
      </c>
      <c r="B330" s="130">
        <v>33404</v>
      </c>
      <c r="C330" s="109">
        <v>0.128940115646206</v>
      </c>
      <c r="D330" s="35">
        <v>5918472756.0699997</v>
      </c>
      <c r="E330" s="109">
        <v>0.24642948357176314</v>
      </c>
      <c r="F330" s="10"/>
      <c r="G330" s="10"/>
      <c r="H330" s="69"/>
      <c r="I330" s="10"/>
      <c r="J330" s="160"/>
      <c r="K330" s="10"/>
      <c r="L330" s="10"/>
    </row>
    <row r="331" spans="1:12" s="11" customFormat="1">
      <c r="A331" s="30" t="s">
        <v>365</v>
      </c>
      <c r="B331" s="130">
        <v>16871</v>
      </c>
      <c r="C331" s="109">
        <v>6.5122401241382508E-2</v>
      </c>
      <c r="D331" s="35">
        <v>2384185900.8600001</v>
      </c>
      <c r="E331" s="109">
        <v>9.9271167495944418E-2</v>
      </c>
      <c r="F331" s="10"/>
      <c r="G331" s="10"/>
      <c r="H331" s="69"/>
      <c r="I331" s="10"/>
      <c r="J331" s="160"/>
      <c r="K331" s="10"/>
      <c r="L331" s="10"/>
    </row>
    <row r="332" spans="1:12" s="11" customFormat="1">
      <c r="A332" s="30" t="s">
        <v>366</v>
      </c>
      <c r="B332" s="130">
        <v>12487</v>
      </c>
      <c r="C332" s="109">
        <v>4.8200072568380256E-2</v>
      </c>
      <c r="D332" s="35">
        <v>1633888401.95</v>
      </c>
      <c r="E332" s="109">
        <v>6.8030772751886903E-2</v>
      </c>
      <c r="F332" s="10"/>
      <c r="G332" s="10"/>
      <c r="H332" s="69"/>
      <c r="I332" s="10"/>
      <c r="J332" s="160"/>
      <c r="K332" s="10"/>
      <c r="L332" s="10"/>
    </row>
    <row r="333" spans="1:12" s="11" customFormat="1">
      <c r="A333" s="30" t="s">
        <v>367</v>
      </c>
      <c r="B333" s="130">
        <v>20541</v>
      </c>
      <c r="C333" s="109">
        <v>7.928867547265947E-2</v>
      </c>
      <c r="D333" s="35">
        <v>2342088885.8900003</v>
      </c>
      <c r="E333" s="109">
        <v>9.7518359620241982E-2</v>
      </c>
      <c r="F333" s="10"/>
      <c r="G333" s="10"/>
      <c r="H333" s="69"/>
      <c r="I333" s="10"/>
      <c r="J333" s="160"/>
      <c r="K333" s="10"/>
      <c r="L333" s="10"/>
    </row>
    <row r="334" spans="1:12" s="11" customFormat="1">
      <c r="A334" s="30" t="s">
        <v>368</v>
      </c>
      <c r="B334" s="130">
        <v>12091</v>
      </c>
      <c r="C334" s="109">
        <v>4.6671504558683886E-2</v>
      </c>
      <c r="D334" s="35">
        <v>1004076782.63</v>
      </c>
      <c r="E334" s="109">
        <v>4.1807089972009985E-2</v>
      </c>
      <c r="F334" s="10"/>
      <c r="G334" s="10"/>
      <c r="H334" s="69"/>
      <c r="I334" s="10"/>
      <c r="J334" s="160"/>
      <c r="K334" s="10"/>
      <c r="L334" s="10"/>
    </row>
    <row r="335" spans="1:12" s="11" customFormat="1">
      <c r="A335" s="30" t="s">
        <v>369</v>
      </c>
      <c r="B335" s="130">
        <v>10922</v>
      </c>
      <c r="C335" s="109">
        <v>4.2159140913898392E-2</v>
      </c>
      <c r="D335" s="35">
        <v>736632867.62</v>
      </c>
      <c r="E335" s="109">
        <v>3.0671435796237798E-2</v>
      </c>
      <c r="F335" s="10"/>
      <c r="G335" s="10"/>
      <c r="H335" s="69"/>
      <c r="I335" s="10"/>
      <c r="J335" s="160"/>
      <c r="K335" s="10"/>
      <c r="L335" s="10"/>
    </row>
    <row r="336" spans="1:12" s="11" customFormat="1">
      <c r="A336" s="30" t="s">
        <v>370</v>
      </c>
      <c r="B336" s="130">
        <v>11045</v>
      </c>
      <c r="C336" s="109">
        <v>4.2633923401758624E-2</v>
      </c>
      <c r="D336" s="35">
        <v>650938172.01999998</v>
      </c>
      <c r="E336" s="109">
        <v>2.7103336313159317E-2</v>
      </c>
      <c r="F336" s="10"/>
      <c r="G336" s="10"/>
      <c r="H336" s="69"/>
      <c r="I336" s="10"/>
      <c r="J336" s="160"/>
      <c r="K336" s="10"/>
      <c r="L336" s="10"/>
    </row>
    <row r="337" spans="1:12" s="11" customFormat="1">
      <c r="A337" s="30" t="s">
        <v>371</v>
      </c>
      <c r="B337" s="130">
        <v>8221</v>
      </c>
      <c r="C337" s="109">
        <v>3.1733226282105717E-2</v>
      </c>
      <c r="D337" s="35">
        <v>521966872.36000001</v>
      </c>
      <c r="E337" s="109">
        <v>2.1733313998163126E-2</v>
      </c>
      <c r="F337" s="10"/>
      <c r="G337" s="10"/>
      <c r="H337" s="69"/>
      <c r="I337" s="10"/>
      <c r="J337" s="160"/>
      <c r="K337" s="10"/>
      <c r="L337" s="10"/>
    </row>
    <row r="338" spans="1:12" s="11" customFormat="1">
      <c r="A338" s="30" t="s">
        <v>372</v>
      </c>
      <c r="B338" s="130">
        <v>10171</v>
      </c>
      <c r="C338" s="109">
        <v>3.926026572379239E-2</v>
      </c>
      <c r="D338" s="35">
        <v>657033385.05999994</v>
      </c>
      <c r="E338" s="109">
        <v>2.7357124792656257E-2</v>
      </c>
      <c r="F338" s="10"/>
      <c r="G338" s="10"/>
      <c r="H338" s="69"/>
      <c r="I338" s="10"/>
      <c r="J338" s="160"/>
      <c r="K338" s="10"/>
      <c r="L338" s="10"/>
    </row>
    <row r="339" spans="1:12" s="11" customFormat="1">
      <c r="A339" s="30" t="s">
        <v>373</v>
      </c>
      <c r="B339" s="130">
        <v>44056</v>
      </c>
      <c r="C339" s="109">
        <v>0.17005705109894775</v>
      </c>
      <c r="D339" s="35">
        <v>3102243422.27</v>
      </c>
      <c r="E339" s="109">
        <v>0.12916917522004953</v>
      </c>
      <c r="F339" s="10"/>
      <c r="G339" s="10"/>
      <c r="H339" s="69"/>
      <c r="I339" s="10"/>
      <c r="J339" s="160"/>
      <c r="K339" s="10"/>
      <c r="L339" s="10"/>
    </row>
    <row r="340" spans="1:12" s="11" customFormat="1">
      <c r="A340" s="30" t="s">
        <v>374</v>
      </c>
      <c r="B340" s="130">
        <v>38187</v>
      </c>
      <c r="C340" s="109">
        <v>0.14740259238958411</v>
      </c>
      <c r="D340" s="35">
        <v>1616900675.27</v>
      </c>
      <c r="E340" s="109">
        <v>6.7323448939587985E-2</v>
      </c>
      <c r="F340" s="10"/>
      <c r="G340" s="10"/>
      <c r="H340" s="69"/>
      <c r="I340" s="10"/>
      <c r="J340" s="160"/>
      <c r="K340" s="10"/>
      <c r="L340" s="10"/>
    </row>
    <row r="341" spans="1:12" s="11" customFormat="1">
      <c r="A341" s="30" t="s">
        <v>375</v>
      </c>
      <c r="B341" s="130">
        <v>27023</v>
      </c>
      <c r="C341" s="109">
        <v>0.10430932658087129</v>
      </c>
      <c r="D341" s="35">
        <v>796863418.27999997</v>
      </c>
      <c r="E341" s="109">
        <v>3.3179275927657535E-2</v>
      </c>
      <c r="F341" s="10"/>
      <c r="G341" s="10"/>
      <c r="H341" s="69"/>
      <c r="I341" s="10"/>
      <c r="J341" s="160"/>
      <c r="K341" s="10"/>
      <c r="L341" s="10"/>
    </row>
    <row r="342" spans="1:12" s="11" customFormat="1" ht="12.75" customHeight="1" thickBot="1">
      <c r="A342" s="145" t="s">
        <v>174</v>
      </c>
      <c r="B342" s="151">
        <f>ROUND(SUM(B329:B341),2)</f>
        <v>259066</v>
      </c>
      <c r="C342" s="152">
        <f>ROUND(SUM(C329:C341),2)</f>
        <v>1</v>
      </c>
      <c r="D342" s="154">
        <f>ROUND(SUM(D329:D341),2)</f>
        <v>24016901996.82</v>
      </c>
      <c r="E342" s="152">
        <f>ROUND(SUM(E329:E341),2)</f>
        <v>1</v>
      </c>
      <c r="F342" s="10"/>
      <c r="G342" s="10"/>
      <c r="H342" s="69"/>
      <c r="I342" s="10"/>
      <c r="J342" s="160"/>
      <c r="K342" s="10"/>
      <c r="L342" s="10"/>
    </row>
    <row r="343" spans="1:12" s="11" customFormat="1" ht="12.75" customHeight="1" thickTop="1">
      <c r="A343" s="10"/>
      <c r="B343" s="10"/>
      <c r="C343" s="10"/>
      <c r="D343" s="10"/>
      <c r="E343" s="10"/>
      <c r="F343" s="10"/>
      <c r="G343" s="10"/>
      <c r="H343" s="69"/>
      <c r="I343" s="10"/>
      <c r="J343" s="160"/>
      <c r="K343" s="10"/>
      <c r="L343" s="10"/>
    </row>
    <row r="344" spans="1:12" s="11" customFormat="1">
      <c r="A344" s="149" t="s">
        <v>376</v>
      </c>
      <c r="B344" s="124" t="s">
        <v>266</v>
      </c>
      <c r="C344" s="124" t="s">
        <v>267</v>
      </c>
      <c r="D344" s="124" t="s">
        <v>268</v>
      </c>
      <c r="E344" s="124" t="s">
        <v>269</v>
      </c>
      <c r="F344" s="10"/>
      <c r="G344" s="10"/>
      <c r="H344" s="69"/>
      <c r="I344" s="10"/>
      <c r="J344" s="160"/>
      <c r="K344" s="10"/>
      <c r="L344" s="10"/>
    </row>
    <row r="345" spans="1:12" s="11" customFormat="1">
      <c r="A345" s="30" t="s">
        <v>377</v>
      </c>
      <c r="B345" s="130">
        <v>107032</v>
      </c>
      <c r="C345" s="109">
        <v>0.41314568488338876</v>
      </c>
      <c r="D345" s="35">
        <v>15424666625.98</v>
      </c>
      <c r="E345" s="109">
        <v>0.64224214380448941</v>
      </c>
      <c r="F345" s="10"/>
      <c r="G345" s="10"/>
      <c r="H345" s="69"/>
      <c r="I345" s="10"/>
      <c r="J345" s="160"/>
      <c r="K345" s="10"/>
      <c r="L345" s="10"/>
    </row>
    <row r="346" spans="1:12" s="11" customFormat="1">
      <c r="A346" s="30" t="s">
        <v>378</v>
      </c>
      <c r="B346" s="130">
        <v>60926</v>
      </c>
      <c r="C346" s="109">
        <v>0.23517559232010377</v>
      </c>
      <c r="D346" s="35">
        <v>3034771243.75</v>
      </c>
      <c r="E346" s="109">
        <v>0.12635981294139537</v>
      </c>
      <c r="F346" s="10"/>
      <c r="G346" s="10"/>
      <c r="H346" s="69"/>
      <c r="I346" s="10"/>
      <c r="J346" s="160"/>
      <c r="K346" s="10"/>
      <c r="L346" s="10"/>
    </row>
    <row r="347" spans="1:12" s="11" customFormat="1">
      <c r="A347" s="30" t="s">
        <v>379</v>
      </c>
      <c r="B347" s="130">
        <v>91064</v>
      </c>
      <c r="C347" s="109">
        <v>0.35150888190654117</v>
      </c>
      <c r="D347" s="35">
        <v>5556617900.4200001</v>
      </c>
      <c r="E347" s="109">
        <v>0.2313628086235158</v>
      </c>
      <c r="F347" s="10"/>
      <c r="G347" s="10"/>
      <c r="H347" s="69"/>
      <c r="I347" s="10"/>
      <c r="J347" s="160"/>
      <c r="K347" s="10"/>
      <c r="L347" s="10"/>
    </row>
    <row r="348" spans="1:12" s="11" customFormat="1">
      <c r="A348" s="30" t="s">
        <v>380</v>
      </c>
      <c r="B348" s="130">
        <v>44</v>
      </c>
      <c r="C348" s="109">
        <v>1.6984088996626343E-4</v>
      </c>
      <c r="D348" s="35">
        <v>846226.67</v>
      </c>
      <c r="E348" s="109">
        <v>3.5234630599402294E-5</v>
      </c>
      <c r="F348" s="10"/>
      <c r="G348" s="10"/>
      <c r="H348" s="69"/>
      <c r="I348" s="10"/>
      <c r="J348" s="160"/>
      <c r="K348" s="10"/>
      <c r="L348" s="10"/>
    </row>
    <row r="349" spans="1:12" s="11" customFormat="1" ht="12.75" customHeight="1" thickBot="1">
      <c r="A349" s="145" t="s">
        <v>174</v>
      </c>
      <c r="B349" s="151">
        <f>ROUND(SUM(B345:B348),2)</f>
        <v>259066</v>
      </c>
      <c r="C349" s="152">
        <f>ROUND(SUM(C345:C348),2)</f>
        <v>1</v>
      </c>
      <c r="D349" s="154">
        <f>ROUND(SUM(D345:D348),2)</f>
        <v>24016901996.82</v>
      </c>
      <c r="E349" s="152">
        <f>ROUND(SUM(E345:E348),2)</f>
        <v>1</v>
      </c>
      <c r="F349" s="10"/>
      <c r="G349" s="10"/>
      <c r="H349" s="69"/>
      <c r="I349" s="10"/>
      <c r="J349" s="160"/>
      <c r="K349" s="10"/>
      <c r="L349" s="10"/>
    </row>
    <row r="350" spans="1:12" s="11" customFormat="1" ht="12.75" customHeight="1" thickTop="1">
      <c r="A350" s="10"/>
      <c r="B350" s="10"/>
      <c r="C350" s="10"/>
      <c r="D350" s="10"/>
      <c r="E350" s="10"/>
      <c r="F350" s="10"/>
      <c r="G350" s="10"/>
      <c r="H350" s="69"/>
      <c r="I350" s="10"/>
      <c r="J350" s="160"/>
      <c r="K350" s="10"/>
      <c r="L350" s="10"/>
    </row>
    <row r="351" spans="1:12" s="11" customFormat="1">
      <c r="A351" s="149" t="s">
        <v>381</v>
      </c>
      <c r="B351" s="124" t="s">
        <v>266</v>
      </c>
      <c r="C351" s="124" t="s">
        <v>267</v>
      </c>
      <c r="D351" s="124" t="s">
        <v>268</v>
      </c>
      <c r="E351" s="124" t="s">
        <v>269</v>
      </c>
      <c r="F351" s="10"/>
      <c r="G351" s="10"/>
      <c r="H351" s="69"/>
      <c r="I351" s="10"/>
      <c r="J351" s="160"/>
      <c r="K351" s="10"/>
      <c r="L351" s="10"/>
    </row>
    <row r="352" spans="1:12" s="11" customFormat="1" ht="12.75" customHeight="1">
      <c r="A352" s="30" t="s">
        <v>382</v>
      </c>
      <c r="B352" s="130">
        <v>259066</v>
      </c>
      <c r="C352" s="109">
        <v>1</v>
      </c>
      <c r="D352" s="35">
        <v>24016901996.82</v>
      </c>
      <c r="E352" s="109">
        <v>1</v>
      </c>
      <c r="F352" s="10"/>
      <c r="G352" s="10"/>
      <c r="H352" s="69"/>
      <c r="I352" s="10"/>
      <c r="J352" s="160"/>
      <c r="K352" s="10"/>
      <c r="L352" s="10"/>
    </row>
    <row r="353" spans="1:12" s="11" customFormat="1">
      <c r="A353" s="30" t="s">
        <v>383</v>
      </c>
      <c r="B353" s="130">
        <v>0</v>
      </c>
      <c r="C353" s="109">
        <v>0</v>
      </c>
      <c r="D353" s="35">
        <v>0</v>
      </c>
      <c r="E353" s="109">
        <v>0</v>
      </c>
      <c r="F353" s="10"/>
      <c r="G353" s="10"/>
      <c r="H353" s="69"/>
      <c r="I353" s="10"/>
      <c r="J353" s="160"/>
      <c r="K353" s="10"/>
      <c r="L353" s="10"/>
    </row>
    <row r="354" spans="1:12" s="11" customFormat="1" ht="12.75" customHeight="1">
      <c r="A354" s="30" t="s">
        <v>384</v>
      </c>
      <c r="B354" s="130">
        <v>0</v>
      </c>
      <c r="C354" s="109">
        <v>0</v>
      </c>
      <c r="D354" s="35">
        <v>0</v>
      </c>
      <c r="E354" s="109">
        <v>0</v>
      </c>
      <c r="F354" s="10"/>
      <c r="G354" s="10"/>
      <c r="H354" s="69"/>
      <c r="I354" s="10"/>
      <c r="J354" s="160"/>
      <c r="K354" s="10"/>
      <c r="L354" s="10"/>
    </row>
    <row r="355" spans="1:12" s="11" customFormat="1" ht="12.75" customHeight="1" thickBot="1">
      <c r="A355" s="145" t="s">
        <v>174</v>
      </c>
      <c r="B355" s="151">
        <f>ROUND(SUM(B352:B354),2)</f>
        <v>259066</v>
      </c>
      <c r="C355" s="152">
        <f>ROUND(SUM(C352:C354),2)</f>
        <v>1</v>
      </c>
      <c r="D355" s="154">
        <f>ROUND(SUM(D352:D354),2)</f>
        <v>24016901996.82</v>
      </c>
      <c r="E355" s="152">
        <f>ROUND(SUM(E352:E354),2)</f>
        <v>1</v>
      </c>
      <c r="F355" s="10"/>
      <c r="G355" s="10"/>
      <c r="H355" s="69"/>
      <c r="I355" s="10"/>
      <c r="J355" s="160"/>
      <c r="K355" s="10"/>
      <c r="L355" s="10"/>
    </row>
    <row r="356" spans="1:12" s="11" customFormat="1" ht="12.75" customHeight="1" thickTop="1">
      <c r="A356" s="10"/>
      <c r="B356" s="10"/>
      <c r="C356" s="10"/>
      <c r="D356" s="10"/>
      <c r="E356" s="10"/>
      <c r="F356" s="10"/>
      <c r="G356" s="10"/>
      <c r="H356" s="69"/>
      <c r="I356" s="10"/>
      <c r="J356" s="160"/>
      <c r="K356" s="10"/>
      <c r="L356" s="10"/>
    </row>
    <row r="357" spans="1:12" s="11" customFormat="1">
      <c r="A357" s="149" t="s">
        <v>385</v>
      </c>
      <c r="B357" s="124" t="s">
        <v>266</v>
      </c>
      <c r="C357" s="124" t="s">
        <v>267</v>
      </c>
      <c r="D357" s="124" t="s">
        <v>268</v>
      </c>
      <c r="E357" s="124" t="s">
        <v>269</v>
      </c>
      <c r="F357" s="10"/>
      <c r="G357" s="10"/>
      <c r="H357" s="69"/>
      <c r="I357" s="10"/>
      <c r="J357" s="160"/>
      <c r="K357" s="10"/>
      <c r="L357" s="10"/>
    </row>
    <row r="358" spans="1:12" s="11" customFormat="1">
      <c r="A358" s="30" t="s">
        <v>386</v>
      </c>
      <c r="B358" s="130">
        <v>216038</v>
      </c>
      <c r="C358" s="164">
        <v>0.8339110496939004</v>
      </c>
      <c r="D358" s="35">
        <v>21078319737.810001</v>
      </c>
      <c r="E358" s="164">
        <v>0.87764524086415951</v>
      </c>
      <c r="F358" s="10"/>
      <c r="G358" s="10"/>
      <c r="H358" s="69"/>
      <c r="I358" s="10"/>
      <c r="J358" s="160"/>
      <c r="K358" s="10"/>
      <c r="L358" s="10"/>
    </row>
    <row r="359" spans="1:12" s="11" customFormat="1">
      <c r="A359" s="30" t="s">
        <v>387</v>
      </c>
      <c r="B359" s="130">
        <v>43028</v>
      </c>
      <c r="C359" s="164">
        <v>0.1660889503060996</v>
      </c>
      <c r="D359" s="35">
        <v>2938582259.0100002</v>
      </c>
      <c r="E359" s="164">
        <v>0.1223547591358406</v>
      </c>
      <c r="F359" s="10"/>
      <c r="G359" s="10"/>
      <c r="H359" s="69"/>
      <c r="I359" s="10"/>
      <c r="J359" s="160"/>
      <c r="K359" s="10"/>
      <c r="L359" s="10"/>
    </row>
    <row r="360" spans="1:12" s="11" customFormat="1">
      <c r="A360" s="30" t="s">
        <v>388</v>
      </c>
      <c r="B360" s="130">
        <v>0</v>
      </c>
      <c r="C360" s="164">
        <v>0</v>
      </c>
      <c r="D360" s="35">
        <v>0</v>
      </c>
      <c r="E360" s="164">
        <v>0</v>
      </c>
      <c r="F360" s="10"/>
      <c r="G360" s="10"/>
      <c r="H360" s="69"/>
      <c r="I360" s="10"/>
      <c r="J360" s="160"/>
      <c r="K360" s="10"/>
      <c r="L360" s="10"/>
    </row>
    <row r="361" spans="1:12" s="11" customFormat="1" ht="12.75" customHeight="1" thickBot="1">
      <c r="A361" s="145" t="s">
        <v>174</v>
      </c>
      <c r="B361" s="151">
        <f>ROUND(SUM(B358:B360),2)</f>
        <v>259066</v>
      </c>
      <c r="C361" s="152">
        <f>ROUND(SUM(C358:C360),2)</f>
        <v>1</v>
      </c>
      <c r="D361" s="154">
        <f>ROUND(SUM(D358:D360),2)</f>
        <v>24016901996.82</v>
      </c>
      <c r="E361" s="152">
        <f>ROUND(SUM(E358:E360),2)</f>
        <v>1</v>
      </c>
      <c r="F361" s="10"/>
      <c r="G361" s="10"/>
      <c r="H361" s="69"/>
      <c r="I361" s="10"/>
      <c r="J361" s="160"/>
      <c r="K361" s="10"/>
      <c r="L361" s="10"/>
    </row>
    <row r="362" spans="1:12" s="11" customFormat="1" ht="12.75" customHeight="1" thickTop="1">
      <c r="A362" s="76"/>
      <c r="B362" s="156"/>
      <c r="C362" s="157"/>
      <c r="D362" s="66"/>
      <c r="E362" s="157"/>
      <c r="F362" s="10"/>
      <c r="G362" s="10"/>
      <c r="H362" s="10"/>
      <c r="I362" s="10"/>
      <c r="J362" s="10"/>
      <c r="K362" s="10"/>
      <c r="L362" s="10"/>
    </row>
    <row r="363" spans="1:12" s="2" customFormat="1" ht="25.5" customHeight="1">
      <c r="A363" s="271" t="s">
        <v>0</v>
      </c>
      <c r="B363" s="271"/>
      <c r="C363" s="271"/>
      <c r="D363" s="271"/>
      <c r="E363" s="271"/>
      <c r="F363" s="271"/>
      <c r="G363" s="271"/>
      <c r="H363" s="271"/>
      <c r="I363" s="271"/>
      <c r="J363" s="271"/>
      <c r="K363" s="271"/>
      <c r="L363" s="1"/>
    </row>
    <row r="364" spans="1:12" s="2" customFormat="1" ht="25.5" customHeight="1">
      <c r="A364" s="271"/>
      <c r="B364" s="271"/>
      <c r="C364" s="271"/>
      <c r="D364" s="271"/>
      <c r="E364" s="271"/>
      <c r="F364" s="271"/>
      <c r="G364" s="271"/>
      <c r="H364" s="271"/>
      <c r="I364" s="271"/>
      <c r="J364" s="271"/>
      <c r="K364" s="271"/>
      <c r="L364" s="1"/>
    </row>
    <row r="365" spans="1:12" s="2" customFormat="1" ht="25.5" customHeight="1">
      <c r="A365" s="272"/>
      <c r="B365" s="272"/>
      <c r="C365" s="272"/>
      <c r="D365" s="272"/>
      <c r="E365" s="272"/>
      <c r="F365" s="272"/>
      <c r="G365" s="272"/>
      <c r="H365" s="272"/>
      <c r="I365" s="272"/>
      <c r="J365" s="272"/>
      <c r="K365" s="272"/>
      <c r="L365" s="3"/>
    </row>
    <row r="366" spans="1:12" s="11" customFormat="1" ht="12.75" customHeight="1">
      <c r="A366" s="10"/>
      <c r="B366" s="10"/>
      <c r="C366" s="10"/>
      <c r="D366" s="10"/>
      <c r="E366" s="10"/>
      <c r="F366" s="10"/>
      <c r="G366" s="10"/>
      <c r="H366" s="10"/>
      <c r="I366" s="10"/>
      <c r="J366" s="10"/>
      <c r="K366" s="10"/>
      <c r="L366" s="10"/>
    </row>
    <row r="367" spans="1:12" s="11" customFormat="1">
      <c r="A367" s="149" t="s">
        <v>389</v>
      </c>
      <c r="B367" s="124" t="s">
        <v>266</v>
      </c>
      <c r="C367" s="124" t="s">
        <v>267</v>
      </c>
      <c r="D367" s="124" t="s">
        <v>268</v>
      </c>
      <c r="E367" s="124" t="s">
        <v>269</v>
      </c>
      <c r="F367" s="10"/>
      <c r="G367" s="10"/>
      <c r="H367" s="10"/>
      <c r="I367" s="10"/>
      <c r="J367" s="10"/>
      <c r="K367" s="10"/>
      <c r="L367" s="10"/>
    </row>
    <row r="368" spans="1:12" s="11" customFormat="1">
      <c r="A368" s="30" t="s">
        <v>390</v>
      </c>
      <c r="B368" s="130">
        <v>23306</v>
      </c>
      <c r="C368" s="164">
        <v>8.9961631398948527E-2</v>
      </c>
      <c r="D368" s="35">
        <v>497429199.56999999</v>
      </c>
      <c r="E368" s="164">
        <v>2.0711630485724719E-2</v>
      </c>
      <c r="F368" s="10"/>
      <c r="G368" s="10"/>
      <c r="H368" s="69"/>
      <c r="I368" s="10"/>
      <c r="J368" s="69"/>
      <c r="K368" s="10"/>
      <c r="L368" s="10"/>
    </row>
    <row r="369" spans="1:12" s="11" customFormat="1">
      <c r="A369" s="30" t="s">
        <v>391</v>
      </c>
      <c r="B369" s="130">
        <v>23854</v>
      </c>
      <c r="C369" s="164">
        <v>9.2076922483073809E-2</v>
      </c>
      <c r="D369" s="35">
        <v>946874810.5</v>
      </c>
      <c r="E369" s="164">
        <v>3.9425351805381585E-2</v>
      </c>
      <c r="F369" s="10"/>
      <c r="G369" s="10"/>
      <c r="H369" s="69"/>
      <c r="I369" s="10"/>
      <c r="J369" s="69"/>
      <c r="K369" s="10"/>
      <c r="L369" s="10"/>
    </row>
    <row r="370" spans="1:12" s="11" customFormat="1">
      <c r="A370" s="30" t="s">
        <v>392</v>
      </c>
      <c r="B370" s="130">
        <v>60174</v>
      </c>
      <c r="C370" s="164">
        <v>0.23227285710977125</v>
      </c>
      <c r="D370" s="35">
        <v>3270018854.3600001</v>
      </c>
      <c r="E370" s="164">
        <v>0.13615489852908474</v>
      </c>
      <c r="F370" s="10"/>
      <c r="G370" s="10"/>
      <c r="H370" s="69"/>
      <c r="I370" s="10"/>
      <c r="J370" s="69"/>
      <c r="K370" s="10"/>
      <c r="L370" s="10"/>
    </row>
    <row r="371" spans="1:12" s="11" customFormat="1">
      <c r="A371" s="30" t="s">
        <v>393</v>
      </c>
      <c r="B371" s="130">
        <v>54437</v>
      </c>
      <c r="C371" s="164">
        <v>0.21012792107030639</v>
      </c>
      <c r="D371" s="35">
        <v>4517207632.96</v>
      </c>
      <c r="E371" s="164">
        <v>0.1880845262040087</v>
      </c>
      <c r="F371" s="10"/>
      <c r="G371" s="10"/>
      <c r="H371" s="69"/>
      <c r="I371" s="10"/>
      <c r="J371" s="69"/>
      <c r="K371" s="10"/>
      <c r="L371" s="10"/>
    </row>
    <row r="372" spans="1:12" s="11" customFormat="1">
      <c r="A372" s="30" t="s">
        <v>394</v>
      </c>
      <c r="B372" s="130">
        <v>34841</v>
      </c>
      <c r="C372" s="164">
        <v>0.13448696471169508</v>
      </c>
      <c r="D372" s="35">
        <v>3987411337.4299998</v>
      </c>
      <c r="E372" s="164">
        <v>0.1660252158233381</v>
      </c>
      <c r="F372" s="10"/>
      <c r="G372" s="10"/>
      <c r="H372" s="69"/>
      <c r="I372" s="10"/>
      <c r="J372" s="69"/>
      <c r="K372" s="10"/>
      <c r="L372" s="10"/>
    </row>
    <row r="373" spans="1:12" s="11" customFormat="1">
      <c r="A373" s="30" t="s">
        <v>395</v>
      </c>
      <c r="B373" s="130">
        <v>29692</v>
      </c>
      <c r="C373" s="164">
        <v>0.11461172056541576</v>
      </c>
      <c r="D373" s="35">
        <v>4548783597.9099998</v>
      </c>
      <c r="E373" s="164">
        <v>0.18939926550527997</v>
      </c>
      <c r="F373" s="10"/>
      <c r="G373" s="10"/>
      <c r="H373" s="69"/>
      <c r="I373" s="10"/>
      <c r="J373" s="69"/>
      <c r="K373" s="10"/>
      <c r="L373" s="10"/>
    </row>
    <row r="374" spans="1:12" s="11" customFormat="1">
      <c r="A374" s="30" t="s">
        <v>396</v>
      </c>
      <c r="B374" s="130">
        <v>18245</v>
      </c>
      <c r="C374" s="164">
        <v>7.0426069032601735E-2</v>
      </c>
      <c r="D374" s="35">
        <v>3270556774.1900001</v>
      </c>
      <c r="E374" s="164">
        <v>0.13617729608186119</v>
      </c>
      <c r="F374" s="10"/>
      <c r="G374" s="10"/>
      <c r="H374" s="69"/>
      <c r="I374" s="10"/>
      <c r="J374" s="69"/>
      <c r="K374" s="10"/>
      <c r="L374" s="10"/>
    </row>
    <row r="375" spans="1:12" s="11" customFormat="1">
      <c r="A375" s="30" t="s">
        <v>397</v>
      </c>
      <c r="B375" s="130">
        <v>14517</v>
      </c>
      <c r="C375" s="164">
        <v>5.6035913628187412E-2</v>
      </c>
      <c r="D375" s="35">
        <v>2978619789.8999996</v>
      </c>
      <c r="E375" s="164">
        <v>0.12402181556532101</v>
      </c>
      <c r="F375" s="10"/>
      <c r="G375" s="10"/>
      <c r="H375" s="69"/>
      <c r="I375" s="10"/>
      <c r="J375" s="69"/>
      <c r="K375" s="10"/>
      <c r="L375" s="10"/>
    </row>
    <row r="376" spans="1:12" s="11" customFormat="1" ht="12.75" customHeight="1" thickBot="1">
      <c r="A376" s="145" t="s">
        <v>174</v>
      </c>
      <c r="B376" s="151">
        <f>ROUND(SUM(B368:B375),2)</f>
        <v>259066</v>
      </c>
      <c r="C376" s="152">
        <f>ROUND(SUM(C368:C375),2)</f>
        <v>1</v>
      </c>
      <c r="D376" s="154">
        <f>ROUND(SUM(D368:D375),2)</f>
        <v>24016901996.82</v>
      </c>
      <c r="E376" s="152">
        <f>ROUND(SUM(E368:E375),2)</f>
        <v>1</v>
      </c>
      <c r="F376" s="10"/>
      <c r="G376" s="10"/>
      <c r="H376" s="69"/>
      <c r="I376" s="10"/>
      <c r="J376" s="69"/>
      <c r="K376" s="10"/>
      <c r="L376" s="10"/>
    </row>
    <row r="377" spans="1:12" s="11" customFormat="1" ht="12.75" customHeight="1" thickTop="1">
      <c r="A377" s="10"/>
      <c r="B377" s="10"/>
      <c r="C377" s="10"/>
      <c r="D377" s="10"/>
      <c r="E377" s="10"/>
      <c r="F377" s="10"/>
      <c r="G377" s="10"/>
      <c r="H377" s="69"/>
      <c r="I377" s="10"/>
      <c r="J377" s="69"/>
      <c r="K377" s="10"/>
      <c r="L377" s="10"/>
    </row>
    <row r="378" spans="1:12" s="11" customFormat="1" ht="12.75" customHeight="1">
      <c r="A378" s="149" t="s">
        <v>398</v>
      </c>
      <c r="B378" s="124" t="s">
        <v>266</v>
      </c>
      <c r="C378" s="124" t="s">
        <v>267</v>
      </c>
      <c r="D378" s="124" t="s">
        <v>268</v>
      </c>
      <c r="E378" s="124" t="s">
        <v>269</v>
      </c>
      <c r="F378" s="10"/>
      <c r="G378" s="52" t="s">
        <v>399</v>
      </c>
      <c r="H378" s="69"/>
      <c r="I378" s="10"/>
      <c r="J378" s="69"/>
      <c r="K378" s="10"/>
      <c r="L378" s="10"/>
    </row>
    <row r="379" spans="1:12" s="11" customFormat="1" ht="14.25">
      <c r="A379" s="30" t="s">
        <v>400</v>
      </c>
      <c r="B379" s="130">
        <v>193378</v>
      </c>
      <c r="C379" s="109">
        <v>0.74644299136127479</v>
      </c>
      <c r="D379" s="35">
        <v>18076472182.650002</v>
      </c>
      <c r="E379" s="109">
        <v>0.7526562828562755</v>
      </c>
      <c r="F379" s="10"/>
      <c r="G379" s="52" t="s">
        <v>401</v>
      </c>
      <c r="H379" s="69"/>
      <c r="I379" s="10"/>
      <c r="J379" s="69"/>
      <c r="K379" s="10"/>
      <c r="L379" s="10"/>
    </row>
    <row r="380" spans="1:12" s="11" customFormat="1" ht="14.25">
      <c r="A380" s="30" t="s">
        <v>402</v>
      </c>
      <c r="B380" s="130">
        <v>41463</v>
      </c>
      <c r="C380" s="109">
        <v>0.16004801865161775</v>
      </c>
      <c r="D380" s="35">
        <v>4945698416.4399996</v>
      </c>
      <c r="E380" s="109">
        <v>0.20592574417361753</v>
      </c>
      <c r="F380" s="10"/>
      <c r="G380" s="52"/>
      <c r="H380" s="69"/>
      <c r="I380" s="10"/>
      <c r="J380" s="69"/>
      <c r="K380" s="10"/>
      <c r="L380" s="10"/>
    </row>
    <row r="381" spans="1:12" s="11" customFormat="1" ht="12.75" customHeight="1">
      <c r="A381" s="30" t="s">
        <v>403</v>
      </c>
      <c r="B381" s="130">
        <v>1116</v>
      </c>
      <c r="C381" s="109">
        <v>4.307782572780681E-3</v>
      </c>
      <c r="D381" s="35">
        <v>46014442.079999998</v>
      </c>
      <c r="E381" s="109">
        <v>1.9159191342035965E-3</v>
      </c>
      <c r="F381" s="10"/>
      <c r="G381" s="10"/>
      <c r="H381" s="69"/>
      <c r="I381" s="10"/>
      <c r="J381" s="69"/>
      <c r="K381" s="10"/>
      <c r="L381" s="10"/>
    </row>
    <row r="382" spans="1:12" s="11" customFormat="1">
      <c r="A382" s="30" t="s">
        <v>404</v>
      </c>
      <c r="B382" s="130">
        <v>4541</v>
      </c>
      <c r="C382" s="109">
        <v>1.7528351848563686E-2</v>
      </c>
      <c r="D382" s="35">
        <v>181603985.96000001</v>
      </c>
      <c r="E382" s="109">
        <v>7.561507557637767E-3</v>
      </c>
      <c r="F382" s="10"/>
      <c r="G382" s="10"/>
      <c r="H382" s="69"/>
      <c r="I382" s="10"/>
      <c r="J382" s="69"/>
      <c r="K382" s="10"/>
      <c r="L382" s="10"/>
    </row>
    <row r="383" spans="1:12" s="11" customFormat="1">
      <c r="A383" s="30" t="s">
        <v>405</v>
      </c>
      <c r="B383" s="130">
        <v>0</v>
      </c>
      <c r="C383" s="109">
        <v>0</v>
      </c>
      <c r="D383" s="35">
        <v>0</v>
      </c>
      <c r="E383" s="109">
        <v>0</v>
      </c>
      <c r="F383" s="10"/>
      <c r="G383" s="10"/>
      <c r="H383" s="69"/>
      <c r="I383" s="10"/>
      <c r="J383" s="69"/>
      <c r="K383" s="10"/>
      <c r="L383" s="10"/>
    </row>
    <row r="384" spans="1:12" s="11" customFormat="1" ht="12.75" customHeight="1">
      <c r="A384" s="30" t="s">
        <v>406</v>
      </c>
      <c r="B384" s="130">
        <v>18568</v>
      </c>
      <c r="C384" s="109">
        <v>7.1672855565763166E-2</v>
      </c>
      <c r="D384" s="35">
        <v>767112969.69000006</v>
      </c>
      <c r="E384" s="109">
        <v>3.1940546278265654E-2</v>
      </c>
      <c r="F384" s="10"/>
      <c r="G384" s="52"/>
      <c r="H384" s="69"/>
      <c r="I384" s="10"/>
      <c r="J384" s="69"/>
      <c r="K384" s="10"/>
      <c r="L384" s="10"/>
    </row>
    <row r="385" spans="1:12" s="11" customFormat="1" ht="12.75" customHeight="1" thickBot="1">
      <c r="A385" s="145" t="s">
        <v>174</v>
      </c>
      <c r="B385" s="151">
        <f>ROUND(SUM(B379:B384),2)</f>
        <v>259066</v>
      </c>
      <c r="C385" s="152">
        <f>ROUND(SUM(C379:C384),2)</f>
        <v>1</v>
      </c>
      <c r="D385" s="154">
        <f>ROUND(SUM(D379:D384),2)</f>
        <v>24016901996.82</v>
      </c>
      <c r="E385" s="152">
        <f>ROUND(SUM(E379:E384),2)</f>
        <v>1</v>
      </c>
      <c r="F385" s="10"/>
      <c r="G385" s="10"/>
      <c r="H385" s="69"/>
      <c r="I385" s="10"/>
      <c r="J385" s="69"/>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407</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30" t="s">
        <v>408</v>
      </c>
      <c r="B389" s="165" t="s">
        <v>409</v>
      </c>
      <c r="C389" s="165" t="s">
        <v>410</v>
      </c>
      <c r="D389" s="165" t="s">
        <v>411</v>
      </c>
      <c r="E389" s="165" t="s">
        <v>412</v>
      </c>
      <c r="F389" s="165" t="s">
        <v>413</v>
      </c>
      <c r="G389" s="165" t="s">
        <v>414</v>
      </c>
      <c r="H389" s="165" t="s">
        <v>415</v>
      </c>
      <c r="I389" s="165" t="s">
        <v>416</v>
      </c>
      <c r="J389" s="165" t="s">
        <v>417</v>
      </c>
      <c r="K389" s="165" t="s">
        <v>418</v>
      </c>
      <c r="L389" s="165" t="s">
        <v>419</v>
      </c>
    </row>
    <row r="390" spans="1:12" s="11" customFormat="1" ht="12.75" customHeight="1">
      <c r="A390" s="30" t="s">
        <v>420</v>
      </c>
      <c r="B390" s="42">
        <v>38819</v>
      </c>
      <c r="C390" s="42">
        <v>40581</v>
      </c>
      <c r="D390" s="42">
        <v>40935</v>
      </c>
      <c r="E390" s="42">
        <v>40995</v>
      </c>
      <c r="F390" s="42">
        <v>40500</v>
      </c>
      <c r="G390" s="42">
        <v>40500</v>
      </c>
      <c r="H390" s="42">
        <v>40519</v>
      </c>
      <c r="I390" s="42">
        <v>40557</v>
      </c>
      <c r="J390" s="42">
        <v>40602</v>
      </c>
      <c r="K390" s="42">
        <v>40647</v>
      </c>
      <c r="L390" s="42">
        <v>40687</v>
      </c>
    </row>
    <row r="391" spans="1:12" s="11" customFormat="1" ht="12.75" customHeight="1">
      <c r="A391" s="30" t="s">
        <v>421</v>
      </c>
      <c r="B391" s="166" t="s">
        <v>422</v>
      </c>
      <c r="C391" s="166" t="s">
        <v>422</v>
      </c>
      <c r="D391" s="166" t="s">
        <v>422</v>
      </c>
      <c r="E391" s="166" t="s">
        <v>422</v>
      </c>
      <c r="F391" s="29" t="s">
        <v>422</v>
      </c>
      <c r="G391" s="29" t="s">
        <v>422</v>
      </c>
      <c r="H391" s="29" t="s">
        <v>422</v>
      </c>
      <c r="I391" s="29" t="s">
        <v>422</v>
      </c>
      <c r="J391" s="29" t="s">
        <v>422</v>
      </c>
      <c r="K391" s="29" t="s">
        <v>422</v>
      </c>
      <c r="L391" s="29" t="s">
        <v>422</v>
      </c>
    </row>
    <row r="392" spans="1:12" s="11" customFormat="1" ht="12.75" customHeight="1">
      <c r="A392" s="30" t="s">
        <v>423</v>
      </c>
      <c r="B392" s="166" t="s">
        <v>422</v>
      </c>
      <c r="C392" s="166" t="s">
        <v>422</v>
      </c>
      <c r="D392" s="166" t="s">
        <v>422</v>
      </c>
      <c r="E392" s="166" t="s">
        <v>422</v>
      </c>
      <c r="F392" s="29" t="s">
        <v>422</v>
      </c>
      <c r="G392" s="29" t="s">
        <v>422</v>
      </c>
      <c r="H392" s="29" t="s">
        <v>422</v>
      </c>
      <c r="I392" s="29" t="s">
        <v>422</v>
      </c>
      <c r="J392" s="29" t="s">
        <v>422</v>
      </c>
      <c r="K392" s="29" t="s">
        <v>422</v>
      </c>
      <c r="L392" s="29" t="s">
        <v>422</v>
      </c>
    </row>
    <row r="393" spans="1:12" s="11" customFormat="1" ht="12.75" customHeight="1">
      <c r="A393" s="30" t="s">
        <v>424</v>
      </c>
      <c r="B393" s="29" t="s">
        <v>425</v>
      </c>
      <c r="C393" s="29" t="s">
        <v>425</v>
      </c>
      <c r="D393" s="29" t="s">
        <v>425</v>
      </c>
      <c r="E393" s="29" t="s">
        <v>425</v>
      </c>
      <c r="F393" s="166" t="s">
        <v>425</v>
      </c>
      <c r="G393" s="29" t="s">
        <v>425</v>
      </c>
      <c r="H393" s="29" t="s">
        <v>426</v>
      </c>
      <c r="I393" s="29" t="s">
        <v>425</v>
      </c>
      <c r="J393" s="29" t="s">
        <v>427</v>
      </c>
      <c r="K393" s="29" t="s">
        <v>427</v>
      </c>
      <c r="L393" s="29" t="s">
        <v>425</v>
      </c>
    </row>
    <row r="394" spans="1:12" s="11" customFormat="1" ht="12.75" customHeight="1">
      <c r="A394" s="30" t="s">
        <v>428</v>
      </c>
      <c r="B394" s="167">
        <v>1500000000</v>
      </c>
      <c r="C394" s="167">
        <v>250000000</v>
      </c>
      <c r="D394" s="167">
        <v>250000000</v>
      </c>
      <c r="E394" s="167">
        <v>600000000</v>
      </c>
      <c r="F394" s="167">
        <v>100000000</v>
      </c>
      <c r="G394" s="167">
        <v>125000000</v>
      </c>
      <c r="H394" s="167">
        <v>1600000000</v>
      </c>
      <c r="I394" s="167">
        <v>100000000</v>
      </c>
      <c r="J394" s="167">
        <v>1000000000</v>
      </c>
      <c r="K394" s="167">
        <v>1250000000</v>
      </c>
      <c r="L394" s="167">
        <v>100000000</v>
      </c>
    </row>
    <row r="395" spans="1:12" s="11" customFormat="1" ht="12.75" customHeight="1">
      <c r="A395" s="30" t="s">
        <v>429</v>
      </c>
      <c r="B395" s="167">
        <v>1500000000</v>
      </c>
      <c r="C395" s="167">
        <v>250000000</v>
      </c>
      <c r="D395" s="167">
        <v>250000000</v>
      </c>
      <c r="E395" s="167">
        <v>600000000</v>
      </c>
      <c r="F395" s="167">
        <v>100000000</v>
      </c>
      <c r="G395" s="167">
        <v>125000000</v>
      </c>
      <c r="H395" s="167">
        <v>1600000000</v>
      </c>
      <c r="I395" s="167">
        <v>100000000</v>
      </c>
      <c r="J395" s="167">
        <v>1000000000</v>
      </c>
      <c r="K395" s="167">
        <v>1250000000</v>
      </c>
      <c r="L395" s="167">
        <v>100000000</v>
      </c>
    </row>
    <row r="396" spans="1:12" s="11" customFormat="1" ht="12.75" customHeight="1">
      <c r="A396" s="30" t="s">
        <v>430</v>
      </c>
      <c r="B396" s="168">
        <v>1.4293677906262061</v>
      </c>
      <c r="C396" s="168">
        <v>1.1621150493898895</v>
      </c>
      <c r="D396" s="168">
        <v>1.1968880909634949</v>
      </c>
      <c r="E396" s="168">
        <v>1.2011146343807053</v>
      </c>
      <c r="F396" s="169">
        <v>1.1598237067965669</v>
      </c>
      <c r="G396" s="168">
        <v>1.1598237067965669</v>
      </c>
      <c r="H396" s="168">
        <v>9.5630000000000006</v>
      </c>
      <c r="I396" s="168">
        <v>1.1834319526627219</v>
      </c>
      <c r="J396" s="168" t="s">
        <v>26</v>
      </c>
      <c r="K396" s="169" t="s">
        <v>26</v>
      </c>
      <c r="L396" s="169">
        <v>1.1405109489051095</v>
      </c>
    </row>
    <row r="397" spans="1:12" s="11" customFormat="1" ht="12.75" customHeight="1">
      <c r="A397" s="30" t="s">
        <v>431</v>
      </c>
      <c r="B397" s="29" t="s">
        <v>432</v>
      </c>
      <c r="C397" s="29" t="s">
        <v>432</v>
      </c>
      <c r="D397" s="29" t="s">
        <v>432</v>
      </c>
      <c r="E397" s="29" t="s">
        <v>432</v>
      </c>
      <c r="F397" s="166" t="s">
        <v>433</v>
      </c>
      <c r="G397" s="166" t="s">
        <v>433</v>
      </c>
      <c r="H397" s="166" t="s">
        <v>432</v>
      </c>
      <c r="I397" s="166" t="s">
        <v>433</v>
      </c>
      <c r="J397" s="29" t="s">
        <v>432</v>
      </c>
      <c r="K397" s="29" t="s">
        <v>432</v>
      </c>
      <c r="L397" s="29" t="s">
        <v>433</v>
      </c>
    </row>
    <row r="398" spans="1:12" s="11" customFormat="1" ht="12.75" customHeight="1">
      <c r="A398" s="30" t="s">
        <v>434</v>
      </c>
      <c r="B398" s="42">
        <v>44298</v>
      </c>
      <c r="C398" s="42">
        <v>44298</v>
      </c>
      <c r="D398" s="42">
        <v>44298</v>
      </c>
      <c r="E398" s="42">
        <v>44298</v>
      </c>
      <c r="F398" s="42">
        <v>45979</v>
      </c>
      <c r="G398" s="42">
        <v>47805</v>
      </c>
      <c r="H398" s="42">
        <v>44172</v>
      </c>
      <c r="I398" s="42">
        <v>45306</v>
      </c>
      <c r="J398" s="42">
        <v>46083</v>
      </c>
      <c r="K398" s="42">
        <v>44300</v>
      </c>
      <c r="L398" s="42">
        <v>44340</v>
      </c>
    </row>
    <row r="399" spans="1:12" s="11" customFormat="1" ht="12.75" customHeight="1">
      <c r="A399" s="30" t="s">
        <v>435</v>
      </c>
      <c r="B399" s="42">
        <v>44663</v>
      </c>
      <c r="C399" s="42">
        <v>44663</v>
      </c>
      <c r="D399" s="42">
        <v>44663</v>
      </c>
      <c r="E399" s="42">
        <v>44663</v>
      </c>
      <c r="F399" s="42">
        <v>45979</v>
      </c>
      <c r="G399" s="42">
        <v>47805</v>
      </c>
      <c r="H399" s="42">
        <v>44537</v>
      </c>
      <c r="I399" s="42">
        <v>45306</v>
      </c>
      <c r="J399" s="42">
        <v>46448</v>
      </c>
      <c r="K399" s="42">
        <v>44665</v>
      </c>
      <c r="L399" s="42">
        <v>44340</v>
      </c>
    </row>
    <row r="400" spans="1:12" s="11" customFormat="1" ht="12.75" customHeight="1">
      <c r="A400" s="30" t="s">
        <v>436</v>
      </c>
      <c r="B400" s="166" t="s">
        <v>437</v>
      </c>
      <c r="C400" s="166" t="s">
        <v>437</v>
      </c>
      <c r="D400" s="166" t="s">
        <v>437</v>
      </c>
      <c r="E400" s="166" t="s">
        <v>437</v>
      </c>
      <c r="F400" s="166" t="s">
        <v>26</v>
      </c>
      <c r="G400" s="166" t="s">
        <v>26</v>
      </c>
      <c r="H400" s="166" t="s">
        <v>438</v>
      </c>
      <c r="I400" s="166" t="s">
        <v>26</v>
      </c>
      <c r="J400" s="166" t="s">
        <v>439</v>
      </c>
      <c r="K400" s="166" t="s">
        <v>440</v>
      </c>
      <c r="L400" s="166" t="s">
        <v>26</v>
      </c>
    </row>
    <row r="401" spans="1:12" s="11" customFormat="1" ht="12.75" customHeight="1">
      <c r="A401" s="30" t="s">
        <v>441</v>
      </c>
      <c r="B401" s="29" t="s">
        <v>344</v>
      </c>
      <c r="C401" s="29" t="s">
        <v>344</v>
      </c>
      <c r="D401" s="29" t="s">
        <v>344</v>
      </c>
      <c r="E401" s="29" t="s">
        <v>344</v>
      </c>
      <c r="F401" s="166" t="s">
        <v>26</v>
      </c>
      <c r="G401" s="29" t="s">
        <v>26</v>
      </c>
      <c r="H401" s="29" t="s">
        <v>344</v>
      </c>
      <c r="I401" s="29" t="s">
        <v>26</v>
      </c>
      <c r="J401" s="29" t="s">
        <v>344</v>
      </c>
      <c r="K401" s="29" t="s">
        <v>344</v>
      </c>
      <c r="L401" s="29" t="s">
        <v>26</v>
      </c>
    </row>
    <row r="402" spans="1:12" s="11" customFormat="1" ht="12.75" customHeight="1">
      <c r="A402" s="30" t="s">
        <v>442</v>
      </c>
      <c r="B402" s="29" t="s">
        <v>443</v>
      </c>
      <c r="C402" s="29" t="s">
        <v>443</v>
      </c>
      <c r="D402" s="29" t="s">
        <v>443</v>
      </c>
      <c r="E402" s="29" t="s">
        <v>443</v>
      </c>
      <c r="F402" s="166" t="s">
        <v>443</v>
      </c>
      <c r="G402" s="29" t="s">
        <v>443</v>
      </c>
      <c r="H402" s="29" t="s">
        <v>443</v>
      </c>
      <c r="I402" s="29" t="s">
        <v>443</v>
      </c>
      <c r="J402" s="29" t="s">
        <v>443</v>
      </c>
      <c r="K402" s="29" t="s">
        <v>443</v>
      </c>
      <c r="L402" s="29" t="s">
        <v>443</v>
      </c>
    </row>
    <row r="403" spans="1:12" s="11" customFormat="1" ht="12.75" customHeight="1">
      <c r="A403" s="30" t="s">
        <v>444</v>
      </c>
      <c r="B403" s="170" t="s">
        <v>445</v>
      </c>
      <c r="C403" s="170" t="s">
        <v>445</v>
      </c>
      <c r="D403" s="170" t="s">
        <v>445</v>
      </c>
      <c r="E403" s="170" t="s">
        <v>445</v>
      </c>
      <c r="F403" s="170" t="s">
        <v>446</v>
      </c>
      <c r="G403" s="170" t="s">
        <v>446</v>
      </c>
      <c r="H403" s="170" t="s">
        <v>447</v>
      </c>
      <c r="I403" s="170" t="s">
        <v>448</v>
      </c>
      <c r="J403" s="170" t="s">
        <v>449</v>
      </c>
      <c r="K403" s="170" t="s">
        <v>450</v>
      </c>
      <c r="L403" s="170" t="s">
        <v>451</v>
      </c>
    </row>
    <row r="404" spans="1:12" s="11" customFormat="1" ht="12.75" customHeight="1">
      <c r="A404" s="30" t="s">
        <v>452</v>
      </c>
      <c r="B404" s="43">
        <v>4.2500000000000003E-2</v>
      </c>
      <c r="C404" s="43">
        <v>4.2500000000000003E-2</v>
      </c>
      <c r="D404" s="43">
        <v>4.2500000000000003E-2</v>
      </c>
      <c r="E404" s="43">
        <v>4.2500000000000003E-2</v>
      </c>
      <c r="F404" s="171">
        <v>4.1250000000000002E-2</v>
      </c>
      <c r="G404" s="43">
        <v>4.2500000000000003E-2</v>
      </c>
      <c r="H404" s="43">
        <v>5.425E-2</v>
      </c>
      <c r="I404" s="43">
        <v>4.6249999999999999E-2</v>
      </c>
      <c r="J404" s="43">
        <v>5.7500000000000002E-2</v>
      </c>
      <c r="K404" s="43">
        <v>5.1249999999999997E-2</v>
      </c>
      <c r="L404" s="43">
        <v>4.6362500000000001E-2</v>
      </c>
    </row>
    <row r="405" spans="1:12" s="11" customFormat="1" ht="12.75" customHeight="1">
      <c r="A405" s="30" t="s">
        <v>453</v>
      </c>
      <c r="B405" s="171" t="s">
        <v>454</v>
      </c>
      <c r="C405" s="171" t="s">
        <v>455</v>
      </c>
      <c r="D405" s="171" t="s">
        <v>454</v>
      </c>
      <c r="E405" s="171" t="s">
        <v>454</v>
      </c>
      <c r="F405" s="171" t="s">
        <v>26</v>
      </c>
      <c r="G405" s="171" t="s">
        <v>26</v>
      </c>
      <c r="H405" s="171" t="s">
        <v>456</v>
      </c>
      <c r="I405" s="171" t="s">
        <v>26</v>
      </c>
      <c r="J405" s="171" t="s">
        <v>457</v>
      </c>
      <c r="K405" s="171" t="s">
        <v>458</v>
      </c>
      <c r="L405" s="171" t="s">
        <v>26</v>
      </c>
    </row>
    <row r="406" spans="1:12" s="11" customFormat="1" ht="12.75" customHeight="1">
      <c r="A406" s="30" t="s">
        <v>459</v>
      </c>
      <c r="B406" s="29" t="s">
        <v>460</v>
      </c>
      <c r="C406" s="166" t="s">
        <v>461</v>
      </c>
      <c r="D406" s="166" t="s">
        <v>461</v>
      </c>
      <c r="E406" s="166" t="s">
        <v>461</v>
      </c>
      <c r="F406" s="166" t="s">
        <v>461</v>
      </c>
      <c r="G406" s="166" t="s">
        <v>461</v>
      </c>
      <c r="H406" s="166" t="s">
        <v>461</v>
      </c>
      <c r="I406" s="166" t="s">
        <v>461</v>
      </c>
      <c r="J406" s="29" t="s">
        <v>461</v>
      </c>
      <c r="K406" s="29" t="s">
        <v>461</v>
      </c>
      <c r="L406" s="29" t="s">
        <v>461</v>
      </c>
    </row>
    <row r="407" spans="1:12" s="11" customFormat="1" ht="12.75" customHeight="1">
      <c r="A407" s="30" t="s">
        <v>462</v>
      </c>
      <c r="B407" s="29" t="s">
        <v>427</v>
      </c>
      <c r="C407" s="29" t="s">
        <v>427</v>
      </c>
      <c r="D407" s="29" t="s">
        <v>427</v>
      </c>
      <c r="E407" s="29" t="s">
        <v>427</v>
      </c>
      <c r="F407" s="166" t="s">
        <v>427</v>
      </c>
      <c r="G407" s="29" t="s">
        <v>427</v>
      </c>
      <c r="H407" s="29" t="s">
        <v>427</v>
      </c>
      <c r="I407" s="29" t="s">
        <v>427</v>
      </c>
      <c r="J407" s="29" t="s">
        <v>427</v>
      </c>
      <c r="K407" s="29" t="s">
        <v>427</v>
      </c>
      <c r="L407" s="29" t="s">
        <v>427</v>
      </c>
    </row>
    <row r="408" spans="1:12" s="11" customFormat="1" ht="12.75" customHeight="1">
      <c r="A408" s="30" t="s">
        <v>463</v>
      </c>
      <c r="B408" s="167">
        <v>1049414999.9999999</v>
      </c>
      <c r="C408" s="167">
        <v>215125000</v>
      </c>
      <c r="D408" s="167">
        <v>208875000</v>
      </c>
      <c r="E408" s="167">
        <v>499536000</v>
      </c>
      <c r="F408" s="172">
        <v>86220000</v>
      </c>
      <c r="G408" s="167">
        <v>107775000</v>
      </c>
      <c r="H408" s="167">
        <v>167311513.1234968</v>
      </c>
      <c r="I408" s="167">
        <v>84500000</v>
      </c>
      <c r="J408" s="167">
        <v>1000000000</v>
      </c>
      <c r="K408" s="167">
        <v>1250000000</v>
      </c>
      <c r="L408" s="167">
        <v>87680000</v>
      </c>
    </row>
    <row r="409" spans="1:12" s="11" customFormat="1" ht="12.75" customHeight="1">
      <c r="A409" s="30" t="s">
        <v>464</v>
      </c>
      <c r="B409" s="42">
        <v>44663</v>
      </c>
      <c r="C409" s="42">
        <v>44663</v>
      </c>
      <c r="D409" s="42">
        <v>44663</v>
      </c>
      <c r="E409" s="42">
        <v>44663</v>
      </c>
      <c r="F409" s="173">
        <v>45979</v>
      </c>
      <c r="G409" s="42">
        <v>47805</v>
      </c>
      <c r="H409" s="42">
        <v>44537</v>
      </c>
      <c r="I409" s="42">
        <v>45306</v>
      </c>
      <c r="J409" s="42">
        <v>46448</v>
      </c>
      <c r="K409" s="42">
        <v>44665</v>
      </c>
      <c r="L409" s="42">
        <v>44340</v>
      </c>
    </row>
    <row r="410" spans="1:12" s="11" customFormat="1" ht="12.75" customHeight="1">
      <c r="A410" s="30" t="s">
        <v>58</v>
      </c>
      <c r="B410" s="43">
        <v>4.2500000000000003E-2</v>
      </c>
      <c r="C410" s="43">
        <v>4.2500000000000003E-2</v>
      </c>
      <c r="D410" s="43">
        <v>4.2500000000000003E-2</v>
      </c>
      <c r="E410" s="43">
        <v>4.2500000000000003E-2</v>
      </c>
      <c r="F410" s="171">
        <v>4.1250000000000002E-2</v>
      </c>
      <c r="G410" s="43">
        <v>4.2500000000000003E-2</v>
      </c>
      <c r="H410" s="43">
        <v>5.425E-2</v>
      </c>
      <c r="I410" s="43">
        <v>4.6249999999999999E-2</v>
      </c>
      <c r="J410" s="43">
        <v>5.7500000000000002E-2</v>
      </c>
      <c r="K410" s="43">
        <v>5.1249999999999997E-2</v>
      </c>
      <c r="L410" s="43">
        <v>4.6362500000000001E-2</v>
      </c>
    </row>
    <row r="411" spans="1:12" s="11" customFormat="1" ht="12.75" customHeight="1">
      <c r="A411" s="30" t="s">
        <v>59</v>
      </c>
      <c r="B411" s="171" t="s">
        <v>465</v>
      </c>
      <c r="C411" s="171" t="s">
        <v>466</v>
      </c>
      <c r="D411" s="171" t="s">
        <v>467</v>
      </c>
      <c r="E411" s="171" t="s">
        <v>468</v>
      </c>
      <c r="F411" s="171" t="s">
        <v>469</v>
      </c>
      <c r="G411" s="171" t="s">
        <v>470</v>
      </c>
      <c r="H411" s="171" t="s">
        <v>471</v>
      </c>
      <c r="I411" s="171" t="s">
        <v>472</v>
      </c>
      <c r="J411" s="171" t="s">
        <v>473</v>
      </c>
      <c r="K411" s="43" t="s">
        <v>474</v>
      </c>
      <c r="L411" s="43" t="s">
        <v>475</v>
      </c>
    </row>
    <row r="412" spans="1:12" s="11" customFormat="1" ht="12.75" customHeight="1">
      <c r="A412" s="30" t="s">
        <v>62</v>
      </c>
      <c r="B412" s="167">
        <f>B40+B50+B60</f>
        <v>513238539.28999996</v>
      </c>
      <c r="C412" s="174" t="s">
        <v>23</v>
      </c>
      <c r="D412" s="174" t="s">
        <v>23</v>
      </c>
      <c r="E412" s="174" t="s">
        <v>23</v>
      </c>
      <c r="F412" s="175" t="s">
        <v>23</v>
      </c>
      <c r="G412" s="174" t="s">
        <v>23</v>
      </c>
      <c r="H412" s="174" t="s">
        <v>23</v>
      </c>
      <c r="I412" s="174" t="s">
        <v>23</v>
      </c>
      <c r="J412" s="174" t="s">
        <v>23</v>
      </c>
      <c r="K412" s="174" t="s">
        <v>23</v>
      </c>
      <c r="L412" s="174" t="s">
        <v>23</v>
      </c>
    </row>
    <row r="413" spans="1:12" s="11" customFormat="1" ht="12.75" customHeight="1">
      <c r="A413" s="76"/>
      <c r="B413" s="66"/>
      <c r="C413" s="66"/>
      <c r="D413" s="66"/>
      <c r="E413" s="66"/>
      <c r="F413" s="10"/>
      <c r="G413" s="10"/>
      <c r="H413" s="10"/>
      <c r="I413" s="10"/>
    </row>
    <row r="414" spans="1:12" s="11" customFormat="1" ht="12.75" customHeight="1">
      <c r="A414" s="30" t="s">
        <v>408</v>
      </c>
      <c r="B414" s="165" t="s">
        <v>476</v>
      </c>
      <c r="C414" s="165" t="s">
        <v>477</v>
      </c>
      <c r="D414" s="165" t="s">
        <v>478</v>
      </c>
      <c r="E414" s="165" t="s">
        <v>479</v>
      </c>
      <c r="F414" s="165" t="s">
        <v>480</v>
      </c>
      <c r="G414" s="165" t="s">
        <v>481</v>
      </c>
      <c r="H414" s="165" t="s">
        <v>482</v>
      </c>
      <c r="I414" s="165" t="s">
        <v>483</v>
      </c>
      <c r="J414" s="165" t="s">
        <v>484</v>
      </c>
      <c r="K414" s="165" t="s">
        <v>485</v>
      </c>
      <c r="L414" s="165" t="s">
        <v>486</v>
      </c>
    </row>
    <row r="415" spans="1:12" s="11" customFormat="1" ht="12.75" customHeight="1">
      <c r="A415" s="30" t="s">
        <v>420</v>
      </c>
      <c r="B415" s="42">
        <v>40882</v>
      </c>
      <c r="C415" s="42">
        <v>40886</v>
      </c>
      <c r="D415" s="42">
        <v>40913</v>
      </c>
      <c r="E415" s="42">
        <v>40912</v>
      </c>
      <c r="F415" s="42">
        <v>40954</v>
      </c>
      <c r="G415" s="42">
        <v>40955</v>
      </c>
      <c r="H415" s="42">
        <v>40989</v>
      </c>
      <c r="I415" s="42">
        <v>40991</v>
      </c>
      <c r="J415" s="42">
        <v>41011</v>
      </c>
      <c r="K415" s="42">
        <v>41012</v>
      </c>
      <c r="L415" s="42">
        <v>41015</v>
      </c>
    </row>
    <row r="416" spans="1:12" s="11" customFormat="1" ht="12.75" customHeight="1">
      <c r="A416" s="30" t="s">
        <v>421</v>
      </c>
      <c r="B416" s="29" t="s">
        <v>422</v>
      </c>
      <c r="C416" s="29" t="s">
        <v>422</v>
      </c>
      <c r="D416" s="29" t="s">
        <v>422</v>
      </c>
      <c r="E416" s="29" t="s">
        <v>422</v>
      </c>
      <c r="F416" s="29" t="s">
        <v>422</v>
      </c>
      <c r="G416" s="29" t="s">
        <v>422</v>
      </c>
      <c r="H416" s="29" t="s">
        <v>422</v>
      </c>
      <c r="I416" s="29" t="s">
        <v>422</v>
      </c>
      <c r="J416" s="29" t="s">
        <v>422</v>
      </c>
      <c r="K416" s="29" t="s">
        <v>422</v>
      </c>
      <c r="L416" s="29" t="s">
        <v>422</v>
      </c>
    </row>
    <row r="417" spans="1:12" s="11" customFormat="1" ht="12.75" customHeight="1">
      <c r="A417" s="30" t="s">
        <v>423</v>
      </c>
      <c r="B417" s="29" t="s">
        <v>422</v>
      </c>
      <c r="C417" s="29" t="s">
        <v>422</v>
      </c>
      <c r="D417" s="29" t="s">
        <v>422</v>
      </c>
      <c r="E417" s="29" t="s">
        <v>422</v>
      </c>
      <c r="F417" s="29" t="s">
        <v>422</v>
      </c>
      <c r="G417" s="29" t="s">
        <v>422</v>
      </c>
      <c r="H417" s="29" t="s">
        <v>422</v>
      </c>
      <c r="I417" s="29" t="s">
        <v>422</v>
      </c>
      <c r="J417" s="29" t="s">
        <v>422</v>
      </c>
      <c r="K417" s="29" t="s">
        <v>422</v>
      </c>
      <c r="L417" s="29" t="s">
        <v>422</v>
      </c>
    </row>
    <row r="418" spans="1:12" s="11" customFormat="1" ht="12.75" customHeight="1">
      <c r="A418" s="30" t="s">
        <v>424</v>
      </c>
      <c r="B418" s="29" t="s">
        <v>425</v>
      </c>
      <c r="C418" s="166" t="s">
        <v>425</v>
      </c>
      <c r="D418" s="29" t="s">
        <v>425</v>
      </c>
      <c r="E418" s="29" t="s">
        <v>425</v>
      </c>
      <c r="F418" s="29" t="s">
        <v>425</v>
      </c>
      <c r="G418" s="29" t="s">
        <v>427</v>
      </c>
      <c r="H418" s="29" t="s">
        <v>425</v>
      </c>
      <c r="I418" s="29" t="s">
        <v>427</v>
      </c>
      <c r="J418" s="166" t="s">
        <v>425</v>
      </c>
      <c r="K418" s="29" t="s">
        <v>425</v>
      </c>
      <c r="L418" s="166" t="s">
        <v>425</v>
      </c>
    </row>
    <row r="419" spans="1:12" s="11" customFormat="1" ht="12.75" customHeight="1">
      <c r="A419" s="30" t="s">
        <v>428</v>
      </c>
      <c r="B419" s="167">
        <v>53000000</v>
      </c>
      <c r="C419" s="167">
        <v>100000000</v>
      </c>
      <c r="D419" s="167">
        <v>30000000</v>
      </c>
      <c r="E419" s="167">
        <v>30000000</v>
      </c>
      <c r="F419" s="167">
        <v>88000000</v>
      </c>
      <c r="G419" s="167">
        <v>750000000</v>
      </c>
      <c r="H419" s="167">
        <v>47000000</v>
      </c>
      <c r="I419" s="167">
        <v>75000000</v>
      </c>
      <c r="J419" s="167">
        <v>127000000</v>
      </c>
      <c r="K419" s="167">
        <v>75000000</v>
      </c>
      <c r="L419" s="167">
        <v>108000000</v>
      </c>
    </row>
    <row r="420" spans="1:12" s="11" customFormat="1" ht="12.75" customHeight="1">
      <c r="A420" s="30" t="s">
        <v>429</v>
      </c>
      <c r="B420" s="167">
        <v>53000000</v>
      </c>
      <c r="C420" s="167">
        <v>100000000</v>
      </c>
      <c r="D420" s="167">
        <v>30000000</v>
      </c>
      <c r="E420" s="167">
        <v>30000000</v>
      </c>
      <c r="F420" s="167">
        <v>88000000</v>
      </c>
      <c r="G420" s="167">
        <v>750000000</v>
      </c>
      <c r="H420" s="167">
        <v>47000000</v>
      </c>
      <c r="I420" s="167">
        <v>75000000</v>
      </c>
      <c r="J420" s="167">
        <v>127000000</v>
      </c>
      <c r="K420" s="167">
        <v>75000000</v>
      </c>
      <c r="L420" s="167">
        <v>108000000</v>
      </c>
    </row>
    <row r="421" spans="1:12" s="11" customFormat="1" ht="12.75" customHeight="1">
      <c r="A421" s="30" t="s">
        <v>430</v>
      </c>
      <c r="B421" s="169">
        <v>1.1664528169835531</v>
      </c>
      <c r="C421" s="169">
        <v>1.1614401858304297</v>
      </c>
      <c r="D421" s="168">
        <v>1.1820330969267139</v>
      </c>
      <c r="E421" s="168">
        <v>1.195457262402869</v>
      </c>
      <c r="F421" s="168">
        <v>1.2026458208057726</v>
      </c>
      <c r="G421" s="168" t="s">
        <v>26</v>
      </c>
      <c r="H421" s="168">
        <v>1.1973180076628351</v>
      </c>
      <c r="I421" s="168" t="s">
        <v>26</v>
      </c>
      <c r="J421" s="169">
        <v>1.2049644535486204</v>
      </c>
      <c r="K421" s="168">
        <v>1.2012012012012012</v>
      </c>
      <c r="L421" s="169">
        <v>1.2012012012012012</v>
      </c>
    </row>
    <row r="422" spans="1:12" s="11" customFormat="1" ht="12.75" customHeight="1">
      <c r="A422" s="30" t="s">
        <v>431</v>
      </c>
      <c r="B422" s="29" t="s">
        <v>433</v>
      </c>
      <c r="C422" s="166" t="s">
        <v>433</v>
      </c>
      <c r="D422" s="166" t="s">
        <v>433</v>
      </c>
      <c r="E422" s="166" t="s">
        <v>433</v>
      </c>
      <c r="F422" s="166" t="s">
        <v>433</v>
      </c>
      <c r="G422" s="166" t="s">
        <v>432</v>
      </c>
      <c r="H422" s="166" t="s">
        <v>433</v>
      </c>
      <c r="I422" s="166" t="s">
        <v>432</v>
      </c>
      <c r="J422" s="166" t="s">
        <v>433</v>
      </c>
      <c r="K422" s="166" t="s">
        <v>433</v>
      </c>
      <c r="L422" s="166" t="s">
        <v>433</v>
      </c>
    </row>
    <row r="423" spans="1:12" s="11" customFormat="1" ht="12.75" customHeight="1">
      <c r="A423" s="30" t="s">
        <v>434</v>
      </c>
      <c r="B423" s="42">
        <v>46377</v>
      </c>
      <c r="C423" s="42">
        <v>46365</v>
      </c>
      <c r="D423" s="42">
        <v>46392</v>
      </c>
      <c r="E423" s="42">
        <v>46391</v>
      </c>
      <c r="F423" s="42">
        <v>48250</v>
      </c>
      <c r="G423" s="42">
        <v>47165</v>
      </c>
      <c r="H423" s="42">
        <v>46458</v>
      </c>
      <c r="I423" s="42">
        <v>46469</v>
      </c>
      <c r="J423" s="42">
        <v>44663</v>
      </c>
      <c r="K423" s="42">
        <v>45029</v>
      </c>
      <c r="L423" s="42">
        <v>47589</v>
      </c>
    </row>
    <row r="424" spans="1:12" s="11" customFormat="1" ht="12.75" customHeight="1">
      <c r="A424" s="30" t="s">
        <v>435</v>
      </c>
      <c r="B424" s="42">
        <v>46377</v>
      </c>
      <c r="C424" s="42">
        <v>46365</v>
      </c>
      <c r="D424" s="42">
        <v>46392</v>
      </c>
      <c r="E424" s="42">
        <v>46391</v>
      </c>
      <c r="F424" s="42">
        <v>48250</v>
      </c>
      <c r="G424" s="42">
        <v>47530</v>
      </c>
      <c r="H424" s="42">
        <v>46458</v>
      </c>
      <c r="I424" s="42">
        <v>46835</v>
      </c>
      <c r="J424" s="42">
        <v>44663</v>
      </c>
      <c r="K424" s="42">
        <v>45029</v>
      </c>
      <c r="L424" s="42">
        <v>47589</v>
      </c>
    </row>
    <row r="425" spans="1:12" s="11" customFormat="1" ht="12.75" customHeight="1">
      <c r="A425" s="30" t="s">
        <v>436</v>
      </c>
      <c r="B425" s="166" t="s">
        <v>26</v>
      </c>
      <c r="C425" s="166" t="s">
        <v>26</v>
      </c>
      <c r="D425" s="166" t="s">
        <v>26</v>
      </c>
      <c r="E425" s="166" t="s">
        <v>26</v>
      </c>
      <c r="F425" s="166" t="s">
        <v>26</v>
      </c>
      <c r="G425" s="166" t="s">
        <v>487</v>
      </c>
      <c r="H425" s="166" t="s">
        <v>26</v>
      </c>
      <c r="I425" s="166" t="s">
        <v>488</v>
      </c>
      <c r="J425" s="29" t="s">
        <v>26</v>
      </c>
      <c r="K425" s="166" t="s">
        <v>26</v>
      </c>
      <c r="L425" s="29" t="s">
        <v>26</v>
      </c>
    </row>
    <row r="426" spans="1:12" s="11" customFormat="1" ht="12.75" customHeight="1">
      <c r="A426" s="30" t="s">
        <v>441</v>
      </c>
      <c r="B426" s="29" t="s">
        <v>26</v>
      </c>
      <c r="C426" s="166" t="s">
        <v>26</v>
      </c>
      <c r="D426" s="166" t="s">
        <v>26</v>
      </c>
      <c r="E426" s="166" t="s">
        <v>26</v>
      </c>
      <c r="F426" s="166" t="s">
        <v>26</v>
      </c>
      <c r="G426" s="166" t="s">
        <v>344</v>
      </c>
      <c r="H426" s="166" t="s">
        <v>26</v>
      </c>
      <c r="I426" s="166" t="s">
        <v>344</v>
      </c>
      <c r="J426" s="166" t="s">
        <v>26</v>
      </c>
      <c r="K426" s="166" t="s">
        <v>26</v>
      </c>
      <c r="L426" s="166" t="s">
        <v>26</v>
      </c>
    </row>
    <row r="427" spans="1:12" s="11" customFormat="1" ht="12.75" customHeight="1">
      <c r="A427" s="30" t="s">
        <v>442</v>
      </c>
      <c r="B427" s="29" t="s">
        <v>443</v>
      </c>
      <c r="C427" s="29" t="s">
        <v>443</v>
      </c>
      <c r="D427" s="29" t="s">
        <v>443</v>
      </c>
      <c r="E427" s="29" t="s">
        <v>443</v>
      </c>
      <c r="F427" s="29" t="s">
        <v>443</v>
      </c>
      <c r="G427" s="29" t="s">
        <v>443</v>
      </c>
      <c r="H427" s="29" t="s">
        <v>443</v>
      </c>
      <c r="I427" s="29" t="s">
        <v>489</v>
      </c>
      <c r="J427" s="29" t="s">
        <v>443</v>
      </c>
      <c r="K427" s="29" t="s">
        <v>443</v>
      </c>
      <c r="L427" s="29" t="s">
        <v>443</v>
      </c>
    </row>
    <row r="428" spans="1:12" s="11" customFormat="1" ht="12.75" customHeight="1">
      <c r="A428" s="30" t="s">
        <v>444</v>
      </c>
      <c r="B428" s="170" t="s">
        <v>490</v>
      </c>
      <c r="C428" s="170" t="s">
        <v>491</v>
      </c>
      <c r="D428" s="170" t="s">
        <v>492</v>
      </c>
      <c r="E428" s="170" t="s">
        <v>493</v>
      </c>
      <c r="F428" s="170" t="s">
        <v>494</v>
      </c>
      <c r="G428" s="170" t="s">
        <v>495</v>
      </c>
      <c r="H428" s="170" t="s">
        <v>496</v>
      </c>
      <c r="I428" s="170" t="s">
        <v>497</v>
      </c>
      <c r="J428" s="170" t="s">
        <v>445</v>
      </c>
      <c r="K428" s="170" t="s">
        <v>498</v>
      </c>
      <c r="L428" s="170" t="s">
        <v>499</v>
      </c>
    </row>
    <row r="429" spans="1:12" s="11" customFormat="1" ht="12.75" customHeight="1">
      <c r="A429" s="30" t="s">
        <v>452</v>
      </c>
      <c r="B429" s="43">
        <v>4.53E-2</v>
      </c>
      <c r="C429" s="43">
        <v>4.5999999999999999E-2</v>
      </c>
      <c r="D429" s="43">
        <v>4.3400000000000001E-2</v>
      </c>
      <c r="E429" s="43">
        <v>4.3400000000000001E-2</v>
      </c>
      <c r="F429" s="43">
        <v>4.3700000000000003E-2</v>
      </c>
      <c r="G429" s="43">
        <v>5.2499999999999998E-2</v>
      </c>
      <c r="H429" s="43">
        <v>0.04</v>
      </c>
      <c r="I429" s="43" t="s">
        <v>500</v>
      </c>
      <c r="J429" s="43">
        <v>3.2899999999999999E-2</v>
      </c>
      <c r="K429" s="43">
        <v>3.4200000000000001E-2</v>
      </c>
      <c r="L429" s="43">
        <v>3.7499999999999999E-2</v>
      </c>
    </row>
    <row r="430" spans="1:12" s="11" customFormat="1" ht="12.75" customHeight="1">
      <c r="A430" s="30" t="s">
        <v>453</v>
      </c>
      <c r="B430" s="171" t="s">
        <v>26</v>
      </c>
      <c r="C430" s="171" t="s">
        <v>26</v>
      </c>
      <c r="D430" s="171" t="s">
        <v>26</v>
      </c>
      <c r="E430" s="171" t="s">
        <v>26</v>
      </c>
      <c r="F430" s="171" t="s">
        <v>26</v>
      </c>
      <c r="G430" s="171" t="s">
        <v>501</v>
      </c>
      <c r="H430" s="171" t="s">
        <v>26</v>
      </c>
      <c r="I430" s="171" t="s">
        <v>502</v>
      </c>
      <c r="J430" s="171" t="s">
        <v>26</v>
      </c>
      <c r="K430" s="171" t="s">
        <v>26</v>
      </c>
      <c r="L430" s="171" t="s">
        <v>26</v>
      </c>
    </row>
    <row r="431" spans="1:12" s="11" customFormat="1" ht="12.75" customHeight="1">
      <c r="A431" s="30" t="s">
        <v>459</v>
      </c>
      <c r="B431" s="29" t="s">
        <v>461</v>
      </c>
      <c r="C431" s="29" t="s">
        <v>461</v>
      </c>
      <c r="D431" s="29" t="s">
        <v>461</v>
      </c>
      <c r="E431" s="29" t="s">
        <v>461</v>
      </c>
      <c r="F431" s="166" t="s">
        <v>461</v>
      </c>
      <c r="G431" s="29" t="s">
        <v>461</v>
      </c>
      <c r="H431" s="29" t="s">
        <v>461</v>
      </c>
      <c r="I431" s="29" t="s">
        <v>26</v>
      </c>
      <c r="J431" s="29" t="s">
        <v>461</v>
      </c>
      <c r="K431" s="29" t="s">
        <v>461</v>
      </c>
      <c r="L431" s="29" t="s">
        <v>461</v>
      </c>
    </row>
    <row r="432" spans="1:12" s="11" customFormat="1" ht="12.75" customHeight="1">
      <c r="A432" s="30" t="s">
        <v>462</v>
      </c>
      <c r="B432" s="29" t="s">
        <v>427</v>
      </c>
      <c r="C432" s="29" t="s">
        <v>427</v>
      </c>
      <c r="D432" s="29" t="s">
        <v>427</v>
      </c>
      <c r="E432" s="29" t="s">
        <v>427</v>
      </c>
      <c r="F432" s="29" t="s">
        <v>427</v>
      </c>
      <c r="G432" s="29" t="s">
        <v>427</v>
      </c>
      <c r="H432" s="29" t="s">
        <v>427</v>
      </c>
      <c r="I432" s="29" t="s">
        <v>26</v>
      </c>
      <c r="J432" s="29" t="s">
        <v>427</v>
      </c>
      <c r="K432" s="29" t="s">
        <v>427</v>
      </c>
      <c r="L432" s="29" t="s">
        <v>427</v>
      </c>
    </row>
    <row r="433" spans="1:12" s="11" customFormat="1" ht="12.75" customHeight="1">
      <c r="A433" s="30" t="s">
        <v>463</v>
      </c>
      <c r="B433" s="167">
        <v>45436900</v>
      </c>
      <c r="C433" s="167">
        <v>86100000</v>
      </c>
      <c r="D433" s="167">
        <v>25380000</v>
      </c>
      <c r="E433" s="167">
        <v>25095000.000000004</v>
      </c>
      <c r="F433" s="167">
        <v>73172000</v>
      </c>
      <c r="G433" s="167">
        <v>750000000</v>
      </c>
      <c r="H433" s="167">
        <v>39254400</v>
      </c>
      <c r="I433" s="167" t="s">
        <v>26</v>
      </c>
      <c r="J433" s="167">
        <v>105397300</v>
      </c>
      <c r="K433" s="167">
        <v>62437500</v>
      </c>
      <c r="L433" s="167">
        <v>89910000</v>
      </c>
    </row>
    <row r="434" spans="1:12" s="11" customFormat="1" ht="12.75" customHeight="1">
      <c r="A434" s="30" t="s">
        <v>464</v>
      </c>
      <c r="B434" s="42">
        <v>46377</v>
      </c>
      <c r="C434" s="42">
        <v>46365</v>
      </c>
      <c r="D434" s="42">
        <v>46392</v>
      </c>
      <c r="E434" s="42">
        <v>46391</v>
      </c>
      <c r="F434" s="42">
        <v>48250</v>
      </c>
      <c r="G434" s="42">
        <v>47530</v>
      </c>
      <c r="H434" s="42">
        <v>46458</v>
      </c>
      <c r="I434" s="42" t="s">
        <v>26</v>
      </c>
      <c r="J434" s="42">
        <v>44663</v>
      </c>
      <c r="K434" s="42">
        <v>45029</v>
      </c>
      <c r="L434" s="42">
        <v>47589</v>
      </c>
    </row>
    <row r="435" spans="1:12" s="11" customFormat="1" ht="12.75" customHeight="1">
      <c r="A435" s="30" t="s">
        <v>58</v>
      </c>
      <c r="B435" s="43">
        <v>4.53E-2</v>
      </c>
      <c r="C435" s="43">
        <v>4.5999999999999999E-2</v>
      </c>
      <c r="D435" s="43">
        <v>4.3400000000000001E-2</v>
      </c>
      <c r="E435" s="43">
        <v>4.3400000000000001E-2</v>
      </c>
      <c r="F435" s="43">
        <v>4.3700000000000003E-2</v>
      </c>
      <c r="G435" s="43">
        <v>5.2499999999999998E-2</v>
      </c>
      <c r="H435" s="43">
        <v>0.04</v>
      </c>
      <c r="I435" s="43" t="s">
        <v>26</v>
      </c>
      <c r="J435" s="43">
        <v>3.2899999999999999E-2</v>
      </c>
      <c r="K435" s="43">
        <v>3.4200000000000001E-2</v>
      </c>
      <c r="L435" s="43">
        <v>3.7499999999999999E-2</v>
      </c>
    </row>
    <row r="436" spans="1:12" s="11" customFormat="1" ht="12.75" customHeight="1">
      <c r="A436" s="30" t="s">
        <v>59</v>
      </c>
      <c r="B436" s="43" t="s">
        <v>503</v>
      </c>
      <c r="C436" s="171" t="s">
        <v>504</v>
      </c>
      <c r="D436" s="171" t="s">
        <v>505</v>
      </c>
      <c r="E436" s="171" t="s">
        <v>506</v>
      </c>
      <c r="F436" s="171" t="s">
        <v>507</v>
      </c>
      <c r="G436" s="171" t="s">
        <v>508</v>
      </c>
      <c r="H436" s="171" t="s">
        <v>509</v>
      </c>
      <c r="I436" s="171" t="s">
        <v>26</v>
      </c>
      <c r="J436" s="171" t="s">
        <v>510</v>
      </c>
      <c r="K436" s="171" t="s">
        <v>511</v>
      </c>
      <c r="L436" s="171" t="s">
        <v>512</v>
      </c>
    </row>
    <row r="437" spans="1:12" s="11" customFormat="1" ht="12.75" customHeight="1">
      <c r="A437" s="30" t="s">
        <v>62</v>
      </c>
      <c r="B437" s="174" t="s">
        <v>23</v>
      </c>
      <c r="C437" s="174" t="s">
        <v>23</v>
      </c>
      <c r="D437" s="174" t="s">
        <v>23</v>
      </c>
      <c r="E437" s="174" t="s">
        <v>23</v>
      </c>
      <c r="F437" s="174" t="s">
        <v>23</v>
      </c>
      <c r="G437" s="174" t="s">
        <v>23</v>
      </c>
      <c r="H437" s="174" t="s">
        <v>23</v>
      </c>
      <c r="I437" s="174" t="s">
        <v>26</v>
      </c>
      <c r="J437" s="174" t="s">
        <v>23</v>
      </c>
      <c r="K437" s="174" t="s">
        <v>23</v>
      </c>
      <c r="L437" s="174" t="s">
        <v>23</v>
      </c>
    </row>
    <row r="438" spans="1:12" s="11" customFormat="1" ht="12.75" customHeight="1">
      <c r="A438" s="76"/>
      <c r="B438" s="66"/>
      <c r="C438" s="66"/>
      <c r="D438" s="66"/>
      <c r="E438" s="66"/>
      <c r="F438" s="66"/>
      <c r="G438" s="10"/>
      <c r="H438" s="10"/>
      <c r="I438" s="10"/>
      <c r="J438" s="10"/>
      <c r="K438" s="10"/>
      <c r="L438" s="10"/>
    </row>
    <row r="439" spans="1:12" s="2" customFormat="1" ht="25.5" customHeight="1">
      <c r="A439" s="271" t="s">
        <v>0</v>
      </c>
      <c r="B439" s="271"/>
      <c r="C439" s="271"/>
      <c r="D439" s="271"/>
      <c r="E439" s="271"/>
      <c r="F439" s="271"/>
      <c r="G439" s="271"/>
      <c r="H439" s="271"/>
      <c r="I439" s="271"/>
      <c r="J439" s="271"/>
      <c r="K439" s="271"/>
      <c r="L439" s="1"/>
    </row>
    <row r="440" spans="1:12" s="2" customFormat="1" ht="25.5" customHeight="1">
      <c r="A440" s="271"/>
      <c r="B440" s="271"/>
      <c r="C440" s="271"/>
      <c r="D440" s="271"/>
      <c r="E440" s="271"/>
      <c r="F440" s="271"/>
      <c r="G440" s="271"/>
      <c r="H440" s="271"/>
      <c r="I440" s="271"/>
      <c r="J440" s="271"/>
      <c r="K440" s="271"/>
      <c r="L440" s="1"/>
    </row>
    <row r="441" spans="1:12" s="2" customFormat="1" ht="25.5" customHeight="1">
      <c r="A441" s="272"/>
      <c r="B441" s="272"/>
      <c r="C441" s="272"/>
      <c r="D441" s="272"/>
      <c r="E441" s="272"/>
      <c r="F441" s="272"/>
      <c r="G441" s="272"/>
      <c r="H441" s="272"/>
      <c r="I441" s="272"/>
      <c r="J441" s="272"/>
      <c r="K441" s="272"/>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30" t="s">
        <v>408</v>
      </c>
      <c r="B443" s="165" t="s">
        <v>513</v>
      </c>
      <c r="C443" s="165" t="s">
        <v>514</v>
      </c>
      <c r="D443" s="165" t="s">
        <v>515</v>
      </c>
      <c r="E443" s="165" t="s">
        <v>516</v>
      </c>
      <c r="F443" s="165" t="s">
        <v>517</v>
      </c>
      <c r="G443" s="165" t="s">
        <v>518</v>
      </c>
      <c r="H443" s="165" t="s">
        <v>519</v>
      </c>
      <c r="I443" s="165" t="s">
        <v>520</v>
      </c>
      <c r="J443" s="165" t="s">
        <v>521</v>
      </c>
      <c r="K443" s="314" t="s">
        <v>522</v>
      </c>
      <c r="L443" s="315"/>
    </row>
    <row r="444" spans="1:12" s="11" customFormat="1" ht="12.75" customHeight="1">
      <c r="A444" s="30" t="s">
        <v>420</v>
      </c>
      <c r="B444" s="42">
        <v>41017</v>
      </c>
      <c r="C444" s="42">
        <v>41044</v>
      </c>
      <c r="D444" s="42">
        <v>41068</v>
      </c>
      <c r="E444" s="42">
        <v>41068</v>
      </c>
      <c r="F444" s="42">
        <v>41080</v>
      </c>
      <c r="G444" s="42">
        <v>41474</v>
      </c>
      <c r="H444" s="42">
        <v>41507</v>
      </c>
      <c r="I444" s="42">
        <v>41513</v>
      </c>
      <c r="J444" s="42">
        <v>41604</v>
      </c>
      <c r="K444" s="308">
        <v>41900</v>
      </c>
      <c r="L444" s="309"/>
    </row>
    <row r="445" spans="1:12" s="11" customFormat="1" ht="12.75" customHeight="1">
      <c r="A445" s="30" t="s">
        <v>421</v>
      </c>
      <c r="B445" s="29" t="s">
        <v>422</v>
      </c>
      <c r="C445" s="29" t="s">
        <v>422</v>
      </c>
      <c r="D445" s="29" t="s">
        <v>422</v>
      </c>
      <c r="E445" s="29" t="s">
        <v>422</v>
      </c>
      <c r="F445" s="29" t="s">
        <v>422</v>
      </c>
      <c r="G445" s="29" t="s">
        <v>422</v>
      </c>
      <c r="H445" s="29" t="s">
        <v>422</v>
      </c>
      <c r="I445" s="29" t="s">
        <v>422</v>
      </c>
      <c r="J445" s="29" t="s">
        <v>422</v>
      </c>
      <c r="K445" s="299" t="s">
        <v>422</v>
      </c>
      <c r="L445" s="300"/>
    </row>
    <row r="446" spans="1:12" s="11" customFormat="1" ht="12.75" customHeight="1">
      <c r="A446" s="30" t="s">
        <v>423</v>
      </c>
      <c r="B446" s="29" t="s">
        <v>422</v>
      </c>
      <c r="C446" s="29" t="s">
        <v>422</v>
      </c>
      <c r="D446" s="29" t="s">
        <v>422</v>
      </c>
      <c r="E446" s="29" t="s">
        <v>422</v>
      </c>
      <c r="F446" s="29" t="s">
        <v>422</v>
      </c>
      <c r="G446" s="29" t="s">
        <v>422</v>
      </c>
      <c r="H446" s="29" t="s">
        <v>422</v>
      </c>
      <c r="I446" s="29" t="s">
        <v>422</v>
      </c>
      <c r="J446" s="29" t="s">
        <v>422</v>
      </c>
      <c r="K446" s="299" t="s">
        <v>422</v>
      </c>
      <c r="L446" s="300"/>
    </row>
    <row r="447" spans="1:12" s="11" customFormat="1" ht="12.75" customHeight="1">
      <c r="A447" s="30" t="s">
        <v>424</v>
      </c>
      <c r="B447" s="166" t="s">
        <v>425</v>
      </c>
      <c r="C447" s="166" t="s">
        <v>425</v>
      </c>
      <c r="D447" s="29" t="s">
        <v>425</v>
      </c>
      <c r="E447" s="29" t="s">
        <v>425</v>
      </c>
      <c r="F447" s="29" t="s">
        <v>425</v>
      </c>
      <c r="G447" s="29" t="s">
        <v>425</v>
      </c>
      <c r="H447" s="29" t="s">
        <v>425</v>
      </c>
      <c r="I447" s="29" t="s">
        <v>425</v>
      </c>
      <c r="J447" s="29" t="s">
        <v>425</v>
      </c>
      <c r="K447" s="299" t="s">
        <v>425</v>
      </c>
      <c r="L447" s="300"/>
    </row>
    <row r="448" spans="1:12" s="11" customFormat="1" ht="12.75" customHeight="1">
      <c r="A448" s="30" t="s">
        <v>428</v>
      </c>
      <c r="B448" s="167">
        <v>50000000</v>
      </c>
      <c r="C448" s="167">
        <v>45000000</v>
      </c>
      <c r="D448" s="167">
        <v>35000000</v>
      </c>
      <c r="E448" s="167">
        <v>40000000</v>
      </c>
      <c r="F448" s="167">
        <v>76000000</v>
      </c>
      <c r="G448" s="167">
        <v>100000000</v>
      </c>
      <c r="H448" s="167">
        <v>50000000</v>
      </c>
      <c r="I448" s="167">
        <v>50000000</v>
      </c>
      <c r="J448" s="167">
        <v>1000000000</v>
      </c>
      <c r="K448" s="312">
        <v>1000000000</v>
      </c>
      <c r="L448" s="313"/>
    </row>
    <row r="449" spans="1:12" s="11" customFormat="1" ht="12.75" customHeight="1">
      <c r="A449" s="30" t="s">
        <v>429</v>
      </c>
      <c r="B449" s="167">
        <v>50000000</v>
      </c>
      <c r="C449" s="167">
        <v>45000000</v>
      </c>
      <c r="D449" s="167">
        <v>35000000</v>
      </c>
      <c r="E449" s="167">
        <v>40000000</v>
      </c>
      <c r="F449" s="167">
        <v>76000000</v>
      </c>
      <c r="G449" s="167">
        <v>100000000</v>
      </c>
      <c r="H449" s="167">
        <v>50000000</v>
      </c>
      <c r="I449" s="167">
        <v>50000000</v>
      </c>
      <c r="J449" s="167">
        <v>1000000000</v>
      </c>
      <c r="K449" s="312">
        <v>1000000000</v>
      </c>
      <c r="L449" s="313"/>
    </row>
    <row r="450" spans="1:12" s="11" customFormat="1" ht="12.75" customHeight="1">
      <c r="A450" s="30" t="s">
        <v>430</v>
      </c>
      <c r="B450" s="169">
        <v>1.1999040076793857</v>
      </c>
      <c r="C450" s="169">
        <v>1.2448649321548613</v>
      </c>
      <c r="D450" s="168">
        <v>1.2468827930174562</v>
      </c>
      <c r="E450" s="168">
        <v>1.2468827930174562</v>
      </c>
      <c r="F450" s="168">
        <v>1.2362467548522686</v>
      </c>
      <c r="G450" s="168">
        <v>1.1580775910000001</v>
      </c>
      <c r="H450" s="168">
        <v>1.160496692584426</v>
      </c>
      <c r="I450" s="168">
        <v>1.168360789811894</v>
      </c>
      <c r="J450" s="168">
        <v>1.1910000000000001</v>
      </c>
      <c r="K450" s="306">
        <v>1.2569999999999999</v>
      </c>
      <c r="L450" s="307"/>
    </row>
    <row r="451" spans="1:12" s="11" customFormat="1" ht="12.75" customHeight="1">
      <c r="A451" s="30" t="s">
        <v>431</v>
      </c>
      <c r="B451" s="166" t="s">
        <v>433</v>
      </c>
      <c r="C451" s="166" t="s">
        <v>433</v>
      </c>
      <c r="D451" s="166" t="s">
        <v>433</v>
      </c>
      <c r="E451" s="166" t="s">
        <v>433</v>
      </c>
      <c r="F451" s="166" t="s">
        <v>433</v>
      </c>
      <c r="G451" s="166" t="s">
        <v>433</v>
      </c>
      <c r="H451" s="166" t="s">
        <v>432</v>
      </c>
      <c r="I451" s="166" t="s">
        <v>432</v>
      </c>
      <c r="J451" s="166" t="s">
        <v>432</v>
      </c>
      <c r="K451" s="299" t="s">
        <v>432</v>
      </c>
      <c r="L451" s="300"/>
    </row>
    <row r="452" spans="1:12" s="11" customFormat="1" ht="12.75" customHeight="1">
      <c r="A452" s="30" t="s">
        <v>434</v>
      </c>
      <c r="B452" s="42">
        <v>46861</v>
      </c>
      <c r="C452" s="42">
        <v>46522</v>
      </c>
      <c r="D452" s="42">
        <v>46912</v>
      </c>
      <c r="E452" s="42">
        <v>47277</v>
      </c>
      <c r="F452" s="42">
        <v>45463</v>
      </c>
      <c r="G452" s="42">
        <v>45856</v>
      </c>
      <c r="H452" s="42">
        <v>45890</v>
      </c>
      <c r="I452" s="42">
        <v>45896</v>
      </c>
      <c r="J452" s="42">
        <v>44161</v>
      </c>
      <c r="K452" s="308">
        <v>43726</v>
      </c>
      <c r="L452" s="309"/>
    </row>
    <row r="453" spans="1:12" s="11" customFormat="1" ht="12.75" customHeight="1">
      <c r="A453" s="30" t="s">
        <v>435</v>
      </c>
      <c r="B453" s="42">
        <v>46861</v>
      </c>
      <c r="C453" s="42">
        <v>46522</v>
      </c>
      <c r="D453" s="42">
        <v>46912</v>
      </c>
      <c r="E453" s="42">
        <v>47277</v>
      </c>
      <c r="F453" s="42">
        <v>45463</v>
      </c>
      <c r="G453" s="42">
        <v>45856</v>
      </c>
      <c r="H453" s="42">
        <v>46255</v>
      </c>
      <c r="I453" s="42">
        <v>46261</v>
      </c>
      <c r="J453" s="42">
        <v>44526</v>
      </c>
      <c r="K453" s="308">
        <v>44092</v>
      </c>
      <c r="L453" s="309"/>
    </row>
    <row r="454" spans="1:12" s="11" customFormat="1" ht="12.75" customHeight="1">
      <c r="A454" s="30" t="s">
        <v>436</v>
      </c>
      <c r="B454" s="166" t="s">
        <v>26</v>
      </c>
      <c r="C454" s="166" t="s">
        <v>26</v>
      </c>
      <c r="D454" s="166" t="s">
        <v>26</v>
      </c>
      <c r="E454" s="166" t="s">
        <v>26</v>
      </c>
      <c r="F454" s="166" t="s">
        <v>26</v>
      </c>
      <c r="G454" s="166" t="s">
        <v>26</v>
      </c>
      <c r="H454" s="166" t="s">
        <v>523</v>
      </c>
      <c r="I454" s="166" t="s">
        <v>524</v>
      </c>
      <c r="J454" s="166" t="s">
        <v>525</v>
      </c>
      <c r="K454" s="299" t="s">
        <v>526</v>
      </c>
      <c r="L454" s="300"/>
    </row>
    <row r="455" spans="1:12" s="11" customFormat="1" ht="12.75" customHeight="1">
      <c r="A455" s="30" t="s">
        <v>441</v>
      </c>
      <c r="B455" s="166" t="s">
        <v>26</v>
      </c>
      <c r="C455" s="166" t="s">
        <v>26</v>
      </c>
      <c r="D455" s="166" t="s">
        <v>26</v>
      </c>
      <c r="E455" s="166" t="s">
        <v>26</v>
      </c>
      <c r="F455" s="166" t="s">
        <v>26</v>
      </c>
      <c r="G455" s="166" t="s">
        <v>344</v>
      </c>
      <c r="H455" s="166" t="s">
        <v>344</v>
      </c>
      <c r="I455" s="166" t="s">
        <v>344</v>
      </c>
      <c r="J455" s="166" t="s">
        <v>344</v>
      </c>
      <c r="K455" s="310" t="s">
        <v>344</v>
      </c>
      <c r="L455" s="311"/>
    </row>
    <row r="456" spans="1:12" s="11" customFormat="1" ht="12.75" customHeight="1">
      <c r="A456" s="30" t="s">
        <v>442</v>
      </c>
      <c r="B456" s="166" t="s">
        <v>443</v>
      </c>
      <c r="C456" s="166" t="s">
        <v>443</v>
      </c>
      <c r="D456" s="29" t="s">
        <v>443</v>
      </c>
      <c r="E456" s="29" t="s">
        <v>443</v>
      </c>
      <c r="F456" s="29" t="s">
        <v>443</v>
      </c>
      <c r="G456" s="29" t="s">
        <v>443</v>
      </c>
      <c r="H456" s="29" t="s">
        <v>443</v>
      </c>
      <c r="I456" s="29" t="s">
        <v>443</v>
      </c>
      <c r="J456" s="29" t="s">
        <v>443</v>
      </c>
      <c r="K456" s="299" t="s">
        <v>443</v>
      </c>
      <c r="L456" s="300"/>
    </row>
    <row r="457" spans="1:12" s="11" customFormat="1" ht="12.75" customHeight="1">
      <c r="A457" s="30" t="s">
        <v>444</v>
      </c>
      <c r="B457" s="170" t="s">
        <v>527</v>
      </c>
      <c r="C457" s="170" t="s">
        <v>528</v>
      </c>
      <c r="D457" s="170" t="s">
        <v>529</v>
      </c>
      <c r="E457" s="170" t="s">
        <v>529</v>
      </c>
      <c r="F457" s="170" t="s">
        <v>530</v>
      </c>
      <c r="G457" s="170" t="s">
        <v>531</v>
      </c>
      <c r="H457" s="170" t="s">
        <v>532</v>
      </c>
      <c r="I457" s="170" t="s">
        <v>533</v>
      </c>
      <c r="J457" s="170" t="s">
        <v>534</v>
      </c>
      <c r="K457" s="301" t="s">
        <v>535</v>
      </c>
      <c r="L457" s="302"/>
    </row>
    <row r="458" spans="1:12" s="11" customFormat="1" ht="12.75" customHeight="1">
      <c r="A458" s="30" t="s">
        <v>452</v>
      </c>
      <c r="B458" s="171">
        <v>3.7499999999999999E-2</v>
      </c>
      <c r="C458" s="171">
        <v>3.5000000000000003E-2</v>
      </c>
      <c r="D458" s="43">
        <v>3.3399999999999999E-2</v>
      </c>
      <c r="E458" s="43">
        <v>3.3625000000000002E-2</v>
      </c>
      <c r="F458" s="43">
        <v>2.9499999999999998E-2</v>
      </c>
      <c r="G458" s="43">
        <v>2.333E-2</v>
      </c>
      <c r="H458" s="43">
        <v>2.5000000000000001E-2</v>
      </c>
      <c r="I458" s="45">
        <v>1.52E-2</v>
      </c>
      <c r="J458" s="45">
        <v>1.6250000000000001E-2</v>
      </c>
      <c r="K458" s="303">
        <v>3.7499999999999999E-3</v>
      </c>
      <c r="L458" s="304"/>
    </row>
    <row r="459" spans="1:12" s="11" customFormat="1" ht="12.75" customHeight="1">
      <c r="A459" s="30" t="s">
        <v>453</v>
      </c>
      <c r="B459" s="171" t="s">
        <v>26</v>
      </c>
      <c r="C459" s="171" t="s">
        <v>26</v>
      </c>
      <c r="D459" s="171" t="s">
        <v>26</v>
      </c>
      <c r="E459" s="171" t="s">
        <v>26</v>
      </c>
      <c r="F459" s="171" t="s">
        <v>26</v>
      </c>
      <c r="G459" s="171" t="s">
        <v>26</v>
      </c>
      <c r="H459" s="171" t="s">
        <v>26</v>
      </c>
      <c r="I459" s="171" t="s">
        <v>26</v>
      </c>
      <c r="J459" s="43" t="s">
        <v>536</v>
      </c>
      <c r="K459" s="303" t="s">
        <v>537</v>
      </c>
      <c r="L459" s="305"/>
    </row>
    <row r="460" spans="1:12" s="11" customFormat="1" ht="12.75" customHeight="1">
      <c r="A460" s="30" t="s">
        <v>459</v>
      </c>
      <c r="B460" s="166" t="s">
        <v>461</v>
      </c>
      <c r="C460" s="166" t="s">
        <v>461</v>
      </c>
      <c r="D460" s="29" t="s">
        <v>461</v>
      </c>
      <c r="E460" s="29" t="s">
        <v>461</v>
      </c>
      <c r="F460" s="29" t="s">
        <v>461</v>
      </c>
      <c r="G460" s="29" t="s">
        <v>461</v>
      </c>
      <c r="H460" s="29" t="s">
        <v>461</v>
      </c>
      <c r="I460" s="29" t="s">
        <v>461</v>
      </c>
      <c r="J460" s="29" t="s">
        <v>461</v>
      </c>
      <c r="K460" s="29" t="s">
        <v>461</v>
      </c>
      <c r="L460" s="29" t="s">
        <v>538</v>
      </c>
    </row>
    <row r="461" spans="1:12" s="11" customFormat="1" ht="12.75" customHeight="1">
      <c r="A461" s="30" t="s">
        <v>462</v>
      </c>
      <c r="B461" s="166" t="s">
        <v>427</v>
      </c>
      <c r="C461" s="166" t="s">
        <v>427</v>
      </c>
      <c r="D461" s="29" t="s">
        <v>427</v>
      </c>
      <c r="E461" s="29" t="s">
        <v>427</v>
      </c>
      <c r="F461" s="29" t="s">
        <v>427</v>
      </c>
      <c r="G461" s="29" t="s">
        <v>427</v>
      </c>
      <c r="H461" s="29" t="s">
        <v>427</v>
      </c>
      <c r="I461" s="29" t="s">
        <v>427</v>
      </c>
      <c r="J461" s="29" t="s">
        <v>427</v>
      </c>
      <c r="K461" s="29" t="s">
        <v>427</v>
      </c>
      <c r="L461" s="29" t="s">
        <v>427</v>
      </c>
    </row>
    <row r="462" spans="1:12" s="11" customFormat="1" ht="12.75" customHeight="1">
      <c r="A462" s="30" t="s">
        <v>463</v>
      </c>
      <c r="B462" s="172">
        <v>41670000</v>
      </c>
      <c r="C462" s="172">
        <v>36148500</v>
      </c>
      <c r="D462" s="167">
        <v>28070000.000000004</v>
      </c>
      <c r="E462" s="167">
        <v>32080000.000000004</v>
      </c>
      <c r="F462" s="167">
        <v>61476399.999999993</v>
      </c>
      <c r="G462" s="167">
        <v>86350000.014809012</v>
      </c>
      <c r="H462" s="167">
        <v>43085000.000000007</v>
      </c>
      <c r="I462" s="167">
        <v>42795000</v>
      </c>
      <c r="J462" s="167">
        <v>839600000</v>
      </c>
      <c r="K462" s="167">
        <v>397772474</v>
      </c>
      <c r="L462" s="167">
        <v>397772474</v>
      </c>
    </row>
    <row r="463" spans="1:12" s="11" customFormat="1" ht="12.75" customHeight="1">
      <c r="A463" s="30" t="s">
        <v>464</v>
      </c>
      <c r="B463" s="173">
        <v>46861</v>
      </c>
      <c r="C463" s="173">
        <v>46522</v>
      </c>
      <c r="D463" s="42">
        <v>46912</v>
      </c>
      <c r="E463" s="42">
        <v>47277</v>
      </c>
      <c r="F463" s="42">
        <v>45463</v>
      </c>
      <c r="G463" s="42">
        <v>45856</v>
      </c>
      <c r="H463" s="42">
        <v>45890</v>
      </c>
      <c r="I463" s="42">
        <v>45896</v>
      </c>
      <c r="J463" s="42">
        <v>44161</v>
      </c>
      <c r="K463" s="42">
        <v>43726</v>
      </c>
      <c r="L463" s="42">
        <v>43726</v>
      </c>
    </row>
    <row r="464" spans="1:12" s="11" customFormat="1" ht="12.75" customHeight="1">
      <c r="A464" s="30" t="s">
        <v>58</v>
      </c>
      <c r="B464" s="171">
        <v>3.7499999999999999E-2</v>
      </c>
      <c r="C464" s="171">
        <v>3.5000000000000003E-2</v>
      </c>
      <c r="D464" s="43">
        <v>3.3399999999999999E-2</v>
      </c>
      <c r="E464" s="43">
        <v>3.3625000000000002E-2</v>
      </c>
      <c r="F464" s="43">
        <v>2.9499999999999998E-2</v>
      </c>
      <c r="G464" s="43">
        <v>2.333E-2</v>
      </c>
      <c r="H464" s="43">
        <v>2.5000000000000001E-2</v>
      </c>
      <c r="I464" s="45">
        <v>1.52E-2</v>
      </c>
      <c r="J464" s="45">
        <v>1.6250000000000001E-2</v>
      </c>
      <c r="K464" s="43">
        <v>3.7499999999999999E-3</v>
      </c>
      <c r="L464" s="43">
        <v>3.7499999999999999E-3</v>
      </c>
    </row>
    <row r="465" spans="1:12" s="11" customFormat="1" ht="12.75" customHeight="1">
      <c r="A465" s="30" t="s">
        <v>59</v>
      </c>
      <c r="B465" s="171" t="s">
        <v>539</v>
      </c>
      <c r="C465" s="171" t="s">
        <v>540</v>
      </c>
      <c r="D465" s="171" t="s">
        <v>541</v>
      </c>
      <c r="E465" s="171" t="s">
        <v>541</v>
      </c>
      <c r="F465" s="171" t="s">
        <v>542</v>
      </c>
      <c r="G465" s="171" t="s">
        <v>543</v>
      </c>
      <c r="H465" s="171" t="s">
        <v>544</v>
      </c>
      <c r="I465" s="171" t="s">
        <v>543</v>
      </c>
      <c r="J465" s="171" t="s">
        <v>545</v>
      </c>
      <c r="K465" s="43" t="s">
        <v>546</v>
      </c>
      <c r="L465" s="43" t="s">
        <v>547</v>
      </c>
    </row>
    <row r="466" spans="1:12" s="11" customFormat="1" ht="12.75" customHeight="1">
      <c r="A466" s="30" t="s">
        <v>62</v>
      </c>
      <c r="B466" s="175" t="s">
        <v>23</v>
      </c>
      <c r="C466" s="175" t="s">
        <v>23</v>
      </c>
      <c r="D466" s="174" t="s">
        <v>23</v>
      </c>
      <c r="E466" s="174" t="s">
        <v>23</v>
      </c>
      <c r="F466" s="174" t="s">
        <v>23</v>
      </c>
      <c r="G466" s="174" t="s">
        <v>23</v>
      </c>
      <c r="H466" s="174" t="s">
        <v>23</v>
      </c>
      <c r="I466" s="174" t="s">
        <v>23</v>
      </c>
      <c r="J466" s="174" t="s">
        <v>23</v>
      </c>
      <c r="K466" s="174" t="s">
        <v>23</v>
      </c>
      <c r="L466" s="174" t="s">
        <v>23</v>
      </c>
    </row>
    <row r="467" spans="1:12" s="11" customFormat="1" ht="12.75" customHeight="1">
      <c r="A467" s="76"/>
      <c r="B467" s="66"/>
      <c r="C467" s="66"/>
      <c r="D467" s="66"/>
      <c r="E467" s="66"/>
      <c r="F467" s="66"/>
      <c r="G467" s="10"/>
      <c r="H467" s="10"/>
      <c r="I467" s="10"/>
      <c r="J467" s="10"/>
      <c r="K467" s="10"/>
      <c r="L467" s="10"/>
    </row>
    <row r="468" spans="1:12" s="11" customFormat="1" ht="12.75" customHeight="1">
      <c r="A468" s="30" t="s">
        <v>408</v>
      </c>
      <c r="B468" s="176" t="s">
        <v>548</v>
      </c>
      <c r="C468" s="176" t="s">
        <v>549</v>
      </c>
      <c r="D468" s="165" t="s">
        <v>550</v>
      </c>
      <c r="E468" s="165" t="s">
        <v>551</v>
      </c>
      <c r="F468" s="165" t="s">
        <v>552</v>
      </c>
      <c r="G468" s="165" t="s">
        <v>553</v>
      </c>
      <c r="H468" s="165" t="s">
        <v>554</v>
      </c>
      <c r="I468" s="165" t="s">
        <v>555</v>
      </c>
      <c r="J468" s="165" t="s">
        <v>556</v>
      </c>
      <c r="K468" s="165" t="s">
        <v>557</v>
      </c>
      <c r="L468" s="165" t="s">
        <v>558</v>
      </c>
    </row>
    <row r="469" spans="1:12" s="11" customFormat="1" ht="12.75" customHeight="1">
      <c r="A469" s="30" t="s">
        <v>420</v>
      </c>
      <c r="B469" s="177">
        <v>42556</v>
      </c>
      <c r="C469" s="177">
        <v>41900</v>
      </c>
      <c r="D469" s="42">
        <v>42115</v>
      </c>
      <c r="E469" s="42">
        <v>42409</v>
      </c>
      <c r="F469" s="42">
        <v>42860</v>
      </c>
      <c r="G469" s="42">
        <v>42979</v>
      </c>
      <c r="H469" s="42">
        <v>42998</v>
      </c>
      <c r="I469" s="42">
        <v>43005</v>
      </c>
      <c r="J469" s="42">
        <v>43021</v>
      </c>
      <c r="K469" s="42">
        <v>43055</v>
      </c>
      <c r="L469" s="42">
        <v>43116</v>
      </c>
    </row>
    <row r="470" spans="1:12" s="11" customFormat="1" ht="12.75" customHeight="1">
      <c r="A470" s="30" t="s">
        <v>421</v>
      </c>
      <c r="B470" s="178" t="s">
        <v>422</v>
      </c>
      <c r="C470" s="178" t="s">
        <v>422</v>
      </c>
      <c r="D470" s="29" t="s">
        <v>422</v>
      </c>
      <c r="E470" s="29" t="s">
        <v>422</v>
      </c>
      <c r="F470" s="29" t="s">
        <v>422</v>
      </c>
      <c r="G470" s="29" t="s">
        <v>422</v>
      </c>
      <c r="H470" s="29" t="s">
        <v>422</v>
      </c>
      <c r="I470" s="29" t="s">
        <v>422</v>
      </c>
      <c r="J470" s="29" t="s">
        <v>422</v>
      </c>
      <c r="K470" s="29" t="s">
        <v>422</v>
      </c>
      <c r="L470" s="29" t="s">
        <v>422</v>
      </c>
    </row>
    <row r="471" spans="1:12" s="11" customFormat="1" ht="12.75" customHeight="1">
      <c r="A471" s="30" t="s">
        <v>423</v>
      </c>
      <c r="B471" s="178" t="s">
        <v>422</v>
      </c>
      <c r="C471" s="178" t="s">
        <v>422</v>
      </c>
      <c r="D471" s="29" t="s">
        <v>422</v>
      </c>
      <c r="E471" s="29" t="s">
        <v>422</v>
      </c>
      <c r="F471" s="29" t="s">
        <v>422</v>
      </c>
      <c r="G471" s="29" t="s">
        <v>422</v>
      </c>
      <c r="H471" s="29" t="s">
        <v>422</v>
      </c>
      <c r="I471" s="29" t="s">
        <v>422</v>
      </c>
      <c r="J471" s="29" t="s">
        <v>422</v>
      </c>
      <c r="K471" s="29" t="s">
        <v>422</v>
      </c>
      <c r="L471" s="29" t="s">
        <v>422</v>
      </c>
    </row>
    <row r="472" spans="1:12" s="11" customFormat="1" ht="12.75" customHeight="1">
      <c r="A472" s="30" t="s">
        <v>424</v>
      </c>
      <c r="B472" s="178" t="s">
        <v>425</v>
      </c>
      <c r="C472" s="29" t="s">
        <v>425</v>
      </c>
      <c r="D472" s="29" t="s">
        <v>425</v>
      </c>
      <c r="E472" s="29" t="s">
        <v>425</v>
      </c>
      <c r="F472" s="29" t="s">
        <v>427</v>
      </c>
      <c r="G472" s="29" t="s">
        <v>427</v>
      </c>
      <c r="H472" s="166" t="s">
        <v>427</v>
      </c>
      <c r="I472" s="29" t="s">
        <v>427</v>
      </c>
      <c r="J472" s="29" t="s">
        <v>427</v>
      </c>
      <c r="K472" s="29" t="s">
        <v>427</v>
      </c>
      <c r="L472" s="29" t="s">
        <v>427</v>
      </c>
    </row>
    <row r="473" spans="1:12" s="11" customFormat="1" ht="12.75" customHeight="1">
      <c r="A473" s="30" t="s">
        <v>428</v>
      </c>
      <c r="B473" s="179">
        <v>100000000</v>
      </c>
      <c r="C473" s="167">
        <v>500000000</v>
      </c>
      <c r="D473" s="167">
        <v>1000000000</v>
      </c>
      <c r="E473" s="167">
        <v>1000000000</v>
      </c>
      <c r="F473" s="167">
        <v>1000000000</v>
      </c>
      <c r="G473" s="167">
        <v>375000000</v>
      </c>
      <c r="H473" s="167">
        <v>125000000</v>
      </c>
      <c r="I473" s="167">
        <v>100000000</v>
      </c>
      <c r="J473" s="167">
        <v>150000000</v>
      </c>
      <c r="K473" s="167">
        <v>500000000</v>
      </c>
      <c r="L473" s="167">
        <v>500000000</v>
      </c>
    </row>
    <row r="474" spans="1:12" s="11" customFormat="1" ht="12.75" customHeight="1">
      <c r="A474" s="30" t="s">
        <v>429</v>
      </c>
      <c r="B474" s="179">
        <v>100000000</v>
      </c>
      <c r="C474" s="167">
        <v>500000000</v>
      </c>
      <c r="D474" s="167">
        <v>1000000000</v>
      </c>
      <c r="E474" s="167">
        <v>1000000000</v>
      </c>
      <c r="F474" s="167">
        <v>1000000000</v>
      </c>
      <c r="G474" s="167">
        <v>375000000</v>
      </c>
      <c r="H474" s="167">
        <v>125000000</v>
      </c>
      <c r="I474" s="167">
        <v>100000000</v>
      </c>
      <c r="J474" s="167">
        <v>150000000</v>
      </c>
      <c r="K474" s="167">
        <v>500000000</v>
      </c>
      <c r="L474" s="167">
        <v>500000000</v>
      </c>
    </row>
    <row r="475" spans="1:12" s="11" customFormat="1" ht="12.75" customHeight="1">
      <c r="A475" s="30" t="s">
        <v>430</v>
      </c>
      <c r="B475" s="180">
        <v>1.2048000000000001</v>
      </c>
      <c r="C475" s="180">
        <v>1.2569999999999999</v>
      </c>
      <c r="D475" s="168">
        <v>1.3858093126385809</v>
      </c>
      <c r="E475" s="168">
        <v>1.3126804935678655</v>
      </c>
      <c r="F475" s="168" t="s">
        <v>26</v>
      </c>
      <c r="G475" s="168" t="s">
        <v>26</v>
      </c>
      <c r="H475" s="169" t="s">
        <v>26</v>
      </c>
      <c r="I475" s="168" t="s">
        <v>26</v>
      </c>
      <c r="J475" s="168" t="s">
        <v>26</v>
      </c>
      <c r="K475" s="168" t="s">
        <v>26</v>
      </c>
      <c r="L475" s="168" t="s">
        <v>26</v>
      </c>
    </row>
    <row r="476" spans="1:12" s="11" customFormat="1" ht="12.75" customHeight="1">
      <c r="A476" s="30" t="s">
        <v>431</v>
      </c>
      <c r="B476" s="178" t="s">
        <v>432</v>
      </c>
      <c r="C476" s="178" t="s">
        <v>432</v>
      </c>
      <c r="D476" s="166" t="s">
        <v>432</v>
      </c>
      <c r="E476" s="166" t="s">
        <v>432</v>
      </c>
      <c r="F476" s="166" t="s">
        <v>432</v>
      </c>
      <c r="G476" s="166" t="s">
        <v>432</v>
      </c>
      <c r="H476" s="29" t="s">
        <v>432</v>
      </c>
      <c r="I476" s="166" t="s">
        <v>432</v>
      </c>
      <c r="J476" s="166" t="s">
        <v>432</v>
      </c>
      <c r="K476" s="166" t="s">
        <v>432</v>
      </c>
      <c r="L476" s="166" t="s">
        <v>432</v>
      </c>
    </row>
    <row r="477" spans="1:12" s="11" customFormat="1" ht="12.75" customHeight="1">
      <c r="A477" s="30" t="s">
        <v>434</v>
      </c>
      <c r="B477" s="177">
        <v>43726</v>
      </c>
      <c r="C477" s="177">
        <v>45553</v>
      </c>
      <c r="D477" s="42">
        <v>44672</v>
      </c>
      <c r="E477" s="42">
        <v>44417</v>
      </c>
      <c r="F477" s="42">
        <v>43956</v>
      </c>
      <c r="G477" s="42">
        <v>43956</v>
      </c>
      <c r="H477" s="42">
        <v>43956</v>
      </c>
      <c r="I477" s="42">
        <v>43956</v>
      </c>
      <c r="J477" s="42">
        <v>43956</v>
      </c>
      <c r="K477" s="42">
        <v>44881</v>
      </c>
      <c r="L477" s="42">
        <v>44881</v>
      </c>
    </row>
    <row r="478" spans="1:12" s="11" customFormat="1" ht="12.75" customHeight="1">
      <c r="A478" s="30" t="s">
        <v>435</v>
      </c>
      <c r="B478" s="177">
        <v>44092</v>
      </c>
      <c r="C478" s="177">
        <v>45918</v>
      </c>
      <c r="D478" s="42">
        <v>45037</v>
      </c>
      <c r="E478" s="42">
        <v>44782</v>
      </c>
      <c r="F478" s="42">
        <v>44321</v>
      </c>
      <c r="G478" s="42">
        <v>44321</v>
      </c>
      <c r="H478" s="42">
        <v>44321</v>
      </c>
      <c r="I478" s="42">
        <v>44321</v>
      </c>
      <c r="J478" s="42">
        <v>44321</v>
      </c>
      <c r="K478" s="42">
        <v>45246</v>
      </c>
      <c r="L478" s="42">
        <v>45246</v>
      </c>
    </row>
    <row r="479" spans="1:12" s="11" customFormat="1" ht="12.75" customHeight="1">
      <c r="A479" s="30" t="s">
        <v>436</v>
      </c>
      <c r="B479" s="178" t="s">
        <v>526</v>
      </c>
      <c r="C479" s="178" t="s">
        <v>559</v>
      </c>
      <c r="D479" s="168" t="s">
        <v>560</v>
      </c>
      <c r="E479" s="168" t="s">
        <v>561</v>
      </c>
      <c r="F479" s="168" t="s">
        <v>562</v>
      </c>
      <c r="G479" s="168" t="s">
        <v>562</v>
      </c>
      <c r="H479" s="166" t="s">
        <v>562</v>
      </c>
      <c r="I479" s="29" t="s">
        <v>562</v>
      </c>
      <c r="J479" s="29" t="s">
        <v>562</v>
      </c>
      <c r="K479" s="29" t="s">
        <v>563</v>
      </c>
      <c r="L479" s="29" t="s">
        <v>563</v>
      </c>
    </row>
    <row r="480" spans="1:12" s="11" customFormat="1" ht="12.75" customHeight="1">
      <c r="A480" s="30" t="s">
        <v>441</v>
      </c>
      <c r="B480" s="166" t="s">
        <v>344</v>
      </c>
      <c r="C480" s="29" t="s">
        <v>344</v>
      </c>
      <c r="D480" s="166" t="s">
        <v>344</v>
      </c>
      <c r="E480" s="166" t="s">
        <v>344</v>
      </c>
      <c r="F480" s="166" t="s">
        <v>344</v>
      </c>
      <c r="G480" s="166" t="s">
        <v>344</v>
      </c>
      <c r="H480" s="29" t="s">
        <v>344</v>
      </c>
      <c r="I480" s="166" t="s">
        <v>344</v>
      </c>
      <c r="J480" s="166" t="s">
        <v>344</v>
      </c>
      <c r="K480" s="166" t="s">
        <v>344</v>
      </c>
      <c r="L480" s="166" t="s">
        <v>344</v>
      </c>
    </row>
    <row r="481" spans="1:12" s="11" customFormat="1" ht="12.75" customHeight="1">
      <c r="A481" s="30" t="s">
        <v>442</v>
      </c>
      <c r="B481" s="178" t="s">
        <v>443</v>
      </c>
      <c r="C481" s="178" t="s">
        <v>443</v>
      </c>
      <c r="D481" s="29" t="s">
        <v>443</v>
      </c>
      <c r="E481" s="29" t="s">
        <v>443</v>
      </c>
      <c r="F481" s="29" t="s">
        <v>489</v>
      </c>
      <c r="G481" s="29" t="s">
        <v>489</v>
      </c>
      <c r="H481" s="29" t="s">
        <v>489</v>
      </c>
      <c r="I481" s="29" t="s">
        <v>489</v>
      </c>
      <c r="J481" s="29" t="s">
        <v>489</v>
      </c>
      <c r="K481" s="29" t="s">
        <v>489</v>
      </c>
      <c r="L481" s="29" t="s">
        <v>489</v>
      </c>
    </row>
    <row r="482" spans="1:12" s="11" customFormat="1" ht="12.75" customHeight="1">
      <c r="A482" s="30" t="s">
        <v>444</v>
      </c>
      <c r="B482" s="181" t="s">
        <v>535</v>
      </c>
      <c r="C482" s="181" t="s">
        <v>535</v>
      </c>
      <c r="D482" s="182" t="s">
        <v>564</v>
      </c>
      <c r="E482" s="182" t="s">
        <v>565</v>
      </c>
      <c r="F482" s="182" t="s">
        <v>566</v>
      </c>
      <c r="G482" s="182" t="s">
        <v>566</v>
      </c>
      <c r="H482" s="182" t="s">
        <v>566</v>
      </c>
      <c r="I482" s="182" t="s">
        <v>566</v>
      </c>
      <c r="J482" s="182" t="s">
        <v>566</v>
      </c>
      <c r="K482" s="182" t="s">
        <v>567</v>
      </c>
      <c r="L482" s="182" t="s">
        <v>567</v>
      </c>
    </row>
    <row r="483" spans="1:12" s="11" customFormat="1" ht="12.75" customHeight="1">
      <c r="A483" s="30" t="s">
        <v>452</v>
      </c>
      <c r="B483" s="183">
        <v>3.7499999999999999E-3</v>
      </c>
      <c r="C483" s="183">
        <v>1.2500000000000001E-2</v>
      </c>
      <c r="D483" s="43">
        <v>2.5000000000000001E-3</v>
      </c>
      <c r="E483" s="43">
        <v>2.5000000000000001E-3</v>
      </c>
      <c r="F483" s="43" t="s">
        <v>568</v>
      </c>
      <c r="G483" s="43" t="s">
        <v>568</v>
      </c>
      <c r="H483" s="43" t="s">
        <v>568</v>
      </c>
      <c r="I483" s="43" t="s">
        <v>568</v>
      </c>
      <c r="J483" s="43" t="s">
        <v>568</v>
      </c>
      <c r="K483" s="43" t="s">
        <v>569</v>
      </c>
      <c r="L483" s="43" t="s">
        <v>569</v>
      </c>
    </row>
    <row r="484" spans="1:12" s="11" customFormat="1" ht="12.75" customHeight="1">
      <c r="A484" s="30" t="s">
        <v>453</v>
      </c>
      <c r="B484" s="183" t="s">
        <v>537</v>
      </c>
      <c r="C484" s="183" t="s">
        <v>570</v>
      </c>
      <c r="D484" s="29" t="s">
        <v>571</v>
      </c>
      <c r="E484" s="29" t="s">
        <v>572</v>
      </c>
      <c r="F484" s="29" t="s">
        <v>573</v>
      </c>
      <c r="G484" s="29" t="s">
        <v>573</v>
      </c>
      <c r="H484" s="171" t="s">
        <v>573</v>
      </c>
      <c r="I484" s="43" t="s">
        <v>573</v>
      </c>
      <c r="J484" s="43" t="s">
        <v>573</v>
      </c>
      <c r="K484" s="43" t="s">
        <v>574</v>
      </c>
      <c r="L484" s="43" t="s">
        <v>574</v>
      </c>
    </row>
    <row r="485" spans="1:12" s="11" customFormat="1" ht="12.75" customHeight="1">
      <c r="A485" s="30" t="s">
        <v>459</v>
      </c>
      <c r="B485" s="29" t="s">
        <v>461</v>
      </c>
      <c r="C485" s="29" t="s">
        <v>538</v>
      </c>
      <c r="D485" s="29" t="s">
        <v>70</v>
      </c>
      <c r="E485" s="29" t="s">
        <v>461</v>
      </c>
      <c r="F485" s="29" t="s">
        <v>26</v>
      </c>
      <c r="G485" s="29" t="s">
        <v>26</v>
      </c>
      <c r="H485" s="29" t="s">
        <v>26</v>
      </c>
      <c r="I485" s="29" t="s">
        <v>26</v>
      </c>
      <c r="J485" s="29" t="s">
        <v>26</v>
      </c>
      <c r="K485" s="29" t="s">
        <v>26</v>
      </c>
      <c r="L485" s="29" t="s">
        <v>26</v>
      </c>
    </row>
    <row r="486" spans="1:12" s="11" customFormat="1" ht="12.75" customHeight="1">
      <c r="A486" s="30" t="s">
        <v>462</v>
      </c>
      <c r="B486" s="29" t="s">
        <v>427</v>
      </c>
      <c r="C486" s="29" t="s">
        <v>427</v>
      </c>
      <c r="D486" s="29" t="s">
        <v>427</v>
      </c>
      <c r="E486" s="29" t="s">
        <v>427</v>
      </c>
      <c r="F486" s="29" t="s">
        <v>26</v>
      </c>
      <c r="G486" s="29" t="s">
        <v>26</v>
      </c>
      <c r="H486" s="29" t="s">
        <v>26</v>
      </c>
      <c r="I486" s="29" t="s">
        <v>26</v>
      </c>
      <c r="J486" s="29" t="s">
        <v>26</v>
      </c>
      <c r="K486" s="29" t="s">
        <v>26</v>
      </c>
      <c r="L486" s="29" t="s">
        <v>26</v>
      </c>
    </row>
    <row r="487" spans="1:12" s="11" customFormat="1" ht="12.75" customHeight="1">
      <c r="A487" s="30" t="s">
        <v>463</v>
      </c>
      <c r="B487" s="172">
        <v>83000000</v>
      </c>
      <c r="C487" s="167">
        <v>397772474</v>
      </c>
      <c r="D487" s="167">
        <v>721600000</v>
      </c>
      <c r="E487" s="167">
        <v>761800000</v>
      </c>
      <c r="F487" s="167" t="s">
        <v>26</v>
      </c>
      <c r="G487" s="167" t="s">
        <v>26</v>
      </c>
      <c r="H487" s="167" t="s">
        <v>26</v>
      </c>
      <c r="I487" s="167" t="s">
        <v>26</v>
      </c>
      <c r="J487" s="167" t="s">
        <v>26</v>
      </c>
      <c r="K487" s="167" t="s">
        <v>26</v>
      </c>
      <c r="L487" s="167" t="s">
        <v>26</v>
      </c>
    </row>
    <row r="488" spans="1:12" s="11" customFormat="1" ht="12.75" customHeight="1">
      <c r="A488" s="30" t="s">
        <v>464</v>
      </c>
      <c r="B488" s="42">
        <v>43726</v>
      </c>
      <c r="C488" s="177">
        <v>45553</v>
      </c>
      <c r="D488" s="42">
        <v>44672</v>
      </c>
      <c r="E488" s="42">
        <v>44417</v>
      </c>
      <c r="F488" s="42" t="s">
        <v>26</v>
      </c>
      <c r="G488" s="42" t="s">
        <v>26</v>
      </c>
      <c r="H488" s="42" t="s">
        <v>26</v>
      </c>
      <c r="I488" s="42" t="s">
        <v>26</v>
      </c>
      <c r="J488" s="42" t="s">
        <v>26</v>
      </c>
      <c r="K488" s="42" t="s">
        <v>26</v>
      </c>
      <c r="L488" s="42" t="s">
        <v>26</v>
      </c>
    </row>
    <row r="489" spans="1:12" s="11" customFormat="1" ht="12.75" customHeight="1">
      <c r="A489" s="30" t="s">
        <v>58</v>
      </c>
      <c r="B489" s="43">
        <v>3.7499999999999999E-3</v>
      </c>
      <c r="C489" s="183">
        <v>1.2500000000000001E-2</v>
      </c>
      <c r="D489" s="43">
        <v>2.5000000000000001E-3</v>
      </c>
      <c r="E489" s="43">
        <v>2.5000000000000001E-3</v>
      </c>
      <c r="F489" s="43" t="s">
        <v>26</v>
      </c>
      <c r="G489" s="43" t="s">
        <v>26</v>
      </c>
      <c r="H489" s="43" t="s">
        <v>26</v>
      </c>
      <c r="I489" s="43" t="s">
        <v>26</v>
      </c>
      <c r="J489" s="43" t="s">
        <v>26</v>
      </c>
      <c r="K489" s="43" t="s">
        <v>26</v>
      </c>
      <c r="L489" s="43" t="s">
        <v>26</v>
      </c>
    </row>
    <row r="490" spans="1:12" s="11" customFormat="1" ht="12.75" customHeight="1">
      <c r="A490" s="30" t="s">
        <v>59</v>
      </c>
      <c r="B490" s="43" t="s">
        <v>575</v>
      </c>
      <c r="C490" s="43" t="s">
        <v>576</v>
      </c>
      <c r="D490" s="171" t="s">
        <v>577</v>
      </c>
      <c r="E490" s="171" t="s">
        <v>578</v>
      </c>
      <c r="F490" s="171" t="s">
        <v>26</v>
      </c>
      <c r="G490" s="43" t="s">
        <v>26</v>
      </c>
      <c r="H490" s="171" t="s">
        <v>26</v>
      </c>
      <c r="I490" s="43" t="s">
        <v>26</v>
      </c>
      <c r="J490" s="43" t="s">
        <v>26</v>
      </c>
      <c r="K490" s="43" t="s">
        <v>26</v>
      </c>
      <c r="L490" s="43" t="s">
        <v>26</v>
      </c>
    </row>
    <row r="491" spans="1:12" s="11" customFormat="1" ht="12.75" customHeight="1">
      <c r="A491" s="30" t="s">
        <v>62</v>
      </c>
      <c r="B491" s="175" t="s">
        <v>23</v>
      </c>
      <c r="C491" s="167" t="s">
        <v>23</v>
      </c>
      <c r="D491" s="167">
        <f>G50</f>
        <v>220447000</v>
      </c>
      <c r="E491" s="167" t="s">
        <v>23</v>
      </c>
      <c r="F491" s="174" t="s">
        <v>26</v>
      </c>
      <c r="G491" s="174" t="s">
        <v>26</v>
      </c>
      <c r="H491" s="174" t="s">
        <v>26</v>
      </c>
      <c r="I491" s="174" t="s">
        <v>26</v>
      </c>
      <c r="J491" s="174" t="s">
        <v>26</v>
      </c>
      <c r="K491" s="174" t="s">
        <v>26</v>
      </c>
      <c r="L491" s="174" t="s">
        <v>26</v>
      </c>
    </row>
    <row r="492" spans="1:12" s="11" customFormat="1" ht="12.75" customHeight="1">
      <c r="A492" s="76"/>
      <c r="B492" s="66"/>
      <c r="C492" s="66"/>
      <c r="D492" s="66"/>
      <c r="E492" s="66"/>
      <c r="F492" s="66"/>
      <c r="G492" s="10"/>
      <c r="H492" s="10"/>
      <c r="I492" s="10"/>
      <c r="J492" s="155"/>
      <c r="K492" s="155"/>
      <c r="L492" s="155"/>
    </row>
    <row r="493" spans="1:12" s="11" customFormat="1" ht="12.75" customHeight="1">
      <c r="A493" s="30" t="s">
        <v>408</v>
      </c>
      <c r="B493" s="165" t="s">
        <v>579</v>
      </c>
      <c r="C493" s="165" t="s">
        <v>580</v>
      </c>
      <c r="D493" s="165" t="s">
        <v>581</v>
      </c>
      <c r="E493" s="165" t="s">
        <v>582</v>
      </c>
      <c r="F493" s="165" t="s">
        <v>583</v>
      </c>
      <c r="G493" s="165" t="s">
        <v>584</v>
      </c>
      <c r="H493" s="165"/>
      <c r="I493" s="165"/>
      <c r="J493" s="165"/>
      <c r="K493" s="165"/>
      <c r="L493" s="184"/>
    </row>
    <row r="494" spans="1:12" s="11" customFormat="1" ht="12.75" customHeight="1">
      <c r="A494" s="30" t="s">
        <v>420</v>
      </c>
      <c r="B494" s="42">
        <v>43110</v>
      </c>
      <c r="C494" s="42">
        <v>43203</v>
      </c>
      <c r="D494" s="42">
        <v>43363</v>
      </c>
      <c r="E494" s="42">
        <v>43363</v>
      </c>
      <c r="F494" s="42">
        <v>43508</v>
      </c>
      <c r="G494" s="42">
        <v>43599</v>
      </c>
      <c r="H494" s="42"/>
      <c r="I494" s="42"/>
      <c r="J494" s="42"/>
      <c r="K494" s="42"/>
      <c r="L494" s="185"/>
    </row>
    <row r="495" spans="1:12" s="11" customFormat="1" ht="12.75" customHeight="1">
      <c r="A495" s="30" t="s">
        <v>421</v>
      </c>
      <c r="B495" s="29" t="s">
        <v>422</v>
      </c>
      <c r="C495" s="29" t="s">
        <v>422</v>
      </c>
      <c r="D495" s="29" t="s">
        <v>422</v>
      </c>
      <c r="E495" s="29" t="s">
        <v>422</v>
      </c>
      <c r="F495" s="29" t="s">
        <v>422</v>
      </c>
      <c r="G495" s="29" t="s">
        <v>422</v>
      </c>
      <c r="H495" s="29"/>
      <c r="I495" s="29"/>
      <c r="J495" s="29"/>
      <c r="K495" s="29"/>
      <c r="L495" s="186"/>
    </row>
    <row r="496" spans="1:12" s="11" customFormat="1" ht="12.75" customHeight="1">
      <c r="A496" s="30" t="s">
        <v>423</v>
      </c>
      <c r="B496" s="29" t="s">
        <v>422</v>
      </c>
      <c r="C496" s="29" t="s">
        <v>422</v>
      </c>
      <c r="D496" s="29" t="s">
        <v>422</v>
      </c>
      <c r="E496" s="29" t="s">
        <v>422</v>
      </c>
      <c r="F496" s="29" t="s">
        <v>422</v>
      </c>
      <c r="G496" s="29" t="s">
        <v>422</v>
      </c>
      <c r="H496" s="29"/>
      <c r="I496" s="29"/>
      <c r="J496" s="29"/>
      <c r="K496" s="29"/>
      <c r="L496" s="186"/>
    </row>
    <row r="497" spans="1:12" s="11" customFormat="1" ht="12.75" customHeight="1">
      <c r="A497" s="30" t="s">
        <v>424</v>
      </c>
      <c r="B497" s="29" t="s">
        <v>425</v>
      </c>
      <c r="C497" s="29" t="s">
        <v>427</v>
      </c>
      <c r="D497" s="29" t="s">
        <v>425</v>
      </c>
      <c r="E497" s="29" t="s">
        <v>427</v>
      </c>
      <c r="F497" s="29" t="s">
        <v>427</v>
      </c>
      <c r="G497" s="29" t="s">
        <v>425</v>
      </c>
      <c r="H497" s="29"/>
      <c r="I497" s="29"/>
      <c r="J497" s="29"/>
      <c r="K497" s="29"/>
      <c r="L497" s="186"/>
    </row>
    <row r="498" spans="1:12" s="11" customFormat="1" ht="12.75" customHeight="1">
      <c r="A498" s="30" t="s">
        <v>428</v>
      </c>
      <c r="B498" s="167">
        <v>1000000000</v>
      </c>
      <c r="C498" s="167">
        <v>1000000000</v>
      </c>
      <c r="D498" s="167">
        <v>1000000000</v>
      </c>
      <c r="E498" s="167">
        <v>1000000000</v>
      </c>
      <c r="F498" s="167">
        <v>1000000000</v>
      </c>
      <c r="G498" s="167">
        <v>1000000000</v>
      </c>
      <c r="H498" s="167"/>
      <c r="I498" s="167"/>
      <c r="J498" s="167"/>
      <c r="K498" s="167"/>
      <c r="L498" s="187"/>
    </row>
    <row r="499" spans="1:12" s="11" customFormat="1" ht="12.75" customHeight="1">
      <c r="A499" s="30" t="s">
        <v>429</v>
      </c>
      <c r="B499" s="167">
        <v>1000000000</v>
      </c>
      <c r="C499" s="167">
        <v>1000000000</v>
      </c>
      <c r="D499" s="167">
        <v>1000000000</v>
      </c>
      <c r="E499" s="167">
        <v>1000000000</v>
      </c>
      <c r="F499" s="167">
        <v>1000000000</v>
      </c>
      <c r="G499" s="167">
        <v>1000000000</v>
      </c>
      <c r="H499" s="167"/>
      <c r="I499" s="167"/>
      <c r="J499" s="167"/>
      <c r="K499" s="167"/>
      <c r="L499" s="187"/>
    </row>
    <row r="500" spans="1:12" s="11" customFormat="1" ht="12.75" customHeight="1">
      <c r="A500" s="30" t="s">
        <v>430</v>
      </c>
      <c r="B500" s="168">
        <v>1.1238480557428636</v>
      </c>
      <c r="C500" s="168" t="s">
        <v>26</v>
      </c>
      <c r="D500" s="168">
        <v>1.1217049915872126</v>
      </c>
      <c r="E500" s="168" t="s">
        <v>26</v>
      </c>
      <c r="F500" s="168" t="s">
        <v>26</v>
      </c>
      <c r="G500" s="168">
        <v>1.167</v>
      </c>
      <c r="H500" s="168"/>
      <c r="I500" s="168"/>
      <c r="J500" s="168"/>
      <c r="K500" s="168"/>
      <c r="L500" s="188"/>
    </row>
    <row r="501" spans="1:12" s="11" customFormat="1" ht="12.75" customHeight="1">
      <c r="A501" s="30" t="s">
        <v>431</v>
      </c>
      <c r="B501" s="166" t="s">
        <v>432</v>
      </c>
      <c r="C501" s="166" t="s">
        <v>432</v>
      </c>
      <c r="D501" s="29" t="s">
        <v>432</v>
      </c>
      <c r="E501" s="29" t="s">
        <v>432</v>
      </c>
      <c r="F501" s="29" t="s">
        <v>432</v>
      </c>
      <c r="G501" s="29" t="s">
        <v>432</v>
      </c>
      <c r="H501" s="29"/>
      <c r="I501" s="166"/>
      <c r="J501" s="166"/>
      <c r="K501" s="166"/>
      <c r="L501" s="189"/>
    </row>
    <row r="502" spans="1:12" s="11" customFormat="1" ht="12.75" customHeight="1">
      <c r="A502" s="30" t="s">
        <v>434</v>
      </c>
      <c r="B502" s="42">
        <v>45667</v>
      </c>
      <c r="C502" s="42">
        <v>44299</v>
      </c>
      <c r="D502" s="42">
        <v>45189</v>
      </c>
      <c r="E502" s="42">
        <v>44459</v>
      </c>
      <c r="F502" s="42">
        <v>45334</v>
      </c>
      <c r="G502" s="42">
        <v>45424</v>
      </c>
      <c r="H502" s="42"/>
      <c r="I502" s="42"/>
      <c r="J502" s="42"/>
      <c r="K502" s="42"/>
      <c r="L502" s="185"/>
    </row>
    <row r="503" spans="1:12" s="11" customFormat="1" ht="12.75" customHeight="1">
      <c r="A503" s="30" t="s">
        <v>435</v>
      </c>
      <c r="B503" s="42">
        <v>46032</v>
      </c>
      <c r="C503" s="42">
        <v>44664</v>
      </c>
      <c r="D503" s="42">
        <v>45555</v>
      </c>
      <c r="E503" s="42">
        <v>44824</v>
      </c>
      <c r="F503" s="42">
        <v>45700</v>
      </c>
      <c r="G503" s="42">
        <v>45789</v>
      </c>
      <c r="H503" s="42"/>
      <c r="I503" s="42"/>
      <c r="J503" s="42"/>
      <c r="K503" s="42"/>
      <c r="L503" s="185"/>
    </row>
    <row r="504" spans="1:12" s="11" customFormat="1" ht="12.75" customHeight="1">
      <c r="A504" s="30" t="s">
        <v>436</v>
      </c>
      <c r="B504" s="29" t="s">
        <v>585</v>
      </c>
      <c r="C504" s="29" t="s">
        <v>586</v>
      </c>
      <c r="D504" s="29" t="s">
        <v>587</v>
      </c>
      <c r="E504" s="29" t="s">
        <v>588</v>
      </c>
      <c r="F504" s="29" t="s">
        <v>589</v>
      </c>
      <c r="G504" s="29" t="s">
        <v>590</v>
      </c>
      <c r="H504" s="29"/>
      <c r="I504" s="29"/>
      <c r="J504" s="29"/>
      <c r="K504" s="29"/>
      <c r="L504" s="186"/>
    </row>
    <row r="505" spans="1:12" s="11" customFormat="1" ht="12.75" customHeight="1">
      <c r="A505" s="30" t="s">
        <v>441</v>
      </c>
      <c r="B505" s="166" t="s">
        <v>344</v>
      </c>
      <c r="C505" s="166" t="s">
        <v>344</v>
      </c>
      <c r="D505" s="166" t="s">
        <v>344</v>
      </c>
      <c r="E505" s="166" t="s">
        <v>344</v>
      </c>
      <c r="F505" s="166" t="s">
        <v>344</v>
      </c>
      <c r="G505" s="166" t="s">
        <v>344</v>
      </c>
      <c r="H505" s="166"/>
      <c r="I505" s="166"/>
      <c r="J505" s="166"/>
      <c r="K505" s="166"/>
      <c r="L505" s="189"/>
    </row>
    <row r="506" spans="1:12" s="11" customFormat="1" ht="12.75" customHeight="1">
      <c r="A506" s="30" t="s">
        <v>442</v>
      </c>
      <c r="B506" s="29" t="s">
        <v>443</v>
      </c>
      <c r="C506" s="29" t="s">
        <v>489</v>
      </c>
      <c r="D506" s="29" t="s">
        <v>443</v>
      </c>
      <c r="E506" s="29" t="s">
        <v>489</v>
      </c>
      <c r="F506" s="29" t="s">
        <v>489</v>
      </c>
      <c r="G506" s="29" t="s">
        <v>443</v>
      </c>
      <c r="H506" s="29"/>
      <c r="I506" s="29"/>
      <c r="J506" s="29"/>
      <c r="K506" s="29"/>
      <c r="L506" s="186"/>
    </row>
    <row r="507" spans="1:12" s="11" customFormat="1" ht="12.75" customHeight="1">
      <c r="A507" s="30" t="s">
        <v>444</v>
      </c>
      <c r="B507" s="182" t="s">
        <v>591</v>
      </c>
      <c r="C507" s="182" t="s">
        <v>592</v>
      </c>
      <c r="D507" s="182" t="s">
        <v>593</v>
      </c>
      <c r="E507" s="182" t="s">
        <v>594</v>
      </c>
      <c r="F507" s="182" t="s">
        <v>595</v>
      </c>
      <c r="G507" s="182" t="s">
        <v>596</v>
      </c>
      <c r="H507" s="182"/>
      <c r="I507" s="182"/>
      <c r="J507" s="182"/>
      <c r="K507" s="182"/>
      <c r="L507" s="190"/>
    </row>
    <row r="508" spans="1:12" s="11" customFormat="1" ht="12.75" customHeight="1">
      <c r="A508" s="30" t="s">
        <v>452</v>
      </c>
      <c r="B508" s="43">
        <v>5.0000000000000001E-3</v>
      </c>
      <c r="C508" s="43" t="s">
        <v>597</v>
      </c>
      <c r="D508" s="183">
        <v>3.7499999999999999E-3</v>
      </c>
      <c r="E508" s="43" t="s">
        <v>598</v>
      </c>
      <c r="F508" s="43" t="s">
        <v>599</v>
      </c>
      <c r="G508" s="43">
        <v>1E-3</v>
      </c>
      <c r="H508" s="43"/>
      <c r="I508" s="43"/>
      <c r="J508" s="43"/>
      <c r="K508" s="43"/>
      <c r="L508" s="191"/>
    </row>
    <row r="509" spans="1:12" s="11" customFormat="1" ht="12.75" customHeight="1">
      <c r="A509" s="30" t="s">
        <v>453</v>
      </c>
      <c r="B509" s="43" t="s">
        <v>600</v>
      </c>
      <c r="C509" s="43" t="s">
        <v>601</v>
      </c>
      <c r="D509" s="29" t="s">
        <v>602</v>
      </c>
      <c r="E509" s="43" t="s">
        <v>598</v>
      </c>
      <c r="F509" s="43" t="s">
        <v>599</v>
      </c>
      <c r="G509" s="29" t="s">
        <v>602</v>
      </c>
      <c r="H509" s="29"/>
      <c r="I509" s="43"/>
      <c r="J509" s="43"/>
      <c r="K509" s="43"/>
      <c r="L509" s="191"/>
    </row>
    <row r="510" spans="1:12" s="11" customFormat="1" ht="12.75" customHeight="1">
      <c r="A510" s="30" t="s">
        <v>459</v>
      </c>
      <c r="B510" s="29" t="s">
        <v>461</v>
      </c>
      <c r="C510" s="29" t="s">
        <v>26</v>
      </c>
      <c r="D510" s="29" t="s">
        <v>461</v>
      </c>
      <c r="E510" s="29" t="s">
        <v>26</v>
      </c>
      <c r="F510" s="29" t="s">
        <v>26</v>
      </c>
      <c r="G510" s="29" t="s">
        <v>461</v>
      </c>
      <c r="H510" s="29"/>
      <c r="I510" s="29"/>
      <c r="J510" s="29"/>
      <c r="K510" s="29"/>
      <c r="L510" s="186"/>
    </row>
    <row r="511" spans="1:12" s="11" customFormat="1" ht="12.75" customHeight="1">
      <c r="A511" s="30" t="s">
        <v>462</v>
      </c>
      <c r="B511" s="29" t="s">
        <v>427</v>
      </c>
      <c r="C511" s="29" t="s">
        <v>26</v>
      </c>
      <c r="D511" s="29" t="s">
        <v>427</v>
      </c>
      <c r="E511" s="29" t="s">
        <v>26</v>
      </c>
      <c r="F511" s="29" t="s">
        <v>26</v>
      </c>
      <c r="G511" s="29" t="s">
        <v>427</v>
      </c>
      <c r="H511" s="29"/>
      <c r="I511" s="29"/>
      <c r="J511" s="29"/>
      <c r="K511" s="29"/>
      <c r="L511" s="186"/>
    </row>
    <row r="512" spans="1:12" s="11" customFormat="1" ht="12.75" customHeight="1">
      <c r="A512" s="30" t="s">
        <v>463</v>
      </c>
      <c r="B512" s="167">
        <v>889800000</v>
      </c>
      <c r="C512" s="167" t="s">
        <v>26</v>
      </c>
      <c r="D512" s="167">
        <v>891500000</v>
      </c>
      <c r="E512" s="167" t="s">
        <v>26</v>
      </c>
      <c r="F512" s="167" t="s">
        <v>26</v>
      </c>
      <c r="G512" s="167">
        <v>856700000</v>
      </c>
      <c r="H512" s="167"/>
      <c r="I512" s="167"/>
      <c r="J512" s="167"/>
      <c r="K512" s="167"/>
      <c r="L512" s="187"/>
    </row>
    <row r="513" spans="1:12" s="11" customFormat="1" ht="12.75" customHeight="1">
      <c r="A513" s="30" t="s">
        <v>464</v>
      </c>
      <c r="B513" s="42">
        <v>45667</v>
      </c>
      <c r="C513" s="42" t="s">
        <v>26</v>
      </c>
      <c r="D513" s="42">
        <v>45189</v>
      </c>
      <c r="E513" s="42" t="s">
        <v>26</v>
      </c>
      <c r="F513" s="42" t="s">
        <v>26</v>
      </c>
      <c r="G513" s="42">
        <v>45424</v>
      </c>
      <c r="H513" s="42"/>
      <c r="I513" s="42"/>
      <c r="J513" s="42"/>
      <c r="K513" s="42"/>
      <c r="L513" s="185"/>
    </row>
    <row r="514" spans="1:12" s="11" customFormat="1" ht="12.75" customHeight="1">
      <c r="A514" s="30" t="s">
        <v>58</v>
      </c>
      <c r="B514" s="43">
        <v>5.0000000000000001E-3</v>
      </c>
      <c r="C514" s="43" t="s">
        <v>26</v>
      </c>
      <c r="D514" s="183">
        <v>3.7499999999999999E-3</v>
      </c>
      <c r="E514" s="43" t="s">
        <v>26</v>
      </c>
      <c r="F514" s="43" t="s">
        <v>26</v>
      </c>
      <c r="G514" s="183">
        <v>1E-3</v>
      </c>
      <c r="H514" s="183"/>
      <c r="I514" s="43"/>
      <c r="J514" s="43"/>
      <c r="K514" s="43"/>
      <c r="L514" s="191"/>
    </row>
    <row r="515" spans="1:12" s="11" customFormat="1" ht="12.75" customHeight="1">
      <c r="A515" s="30" t="s">
        <v>59</v>
      </c>
      <c r="B515" s="43" t="s">
        <v>603</v>
      </c>
      <c r="C515" s="43" t="s">
        <v>26</v>
      </c>
      <c r="D515" s="43" t="s">
        <v>604</v>
      </c>
      <c r="E515" s="43" t="s">
        <v>26</v>
      </c>
      <c r="F515" s="43" t="s">
        <v>26</v>
      </c>
      <c r="G515" s="43" t="s">
        <v>605</v>
      </c>
      <c r="H515" s="43"/>
      <c r="I515" s="43"/>
      <c r="J515" s="43"/>
      <c r="K515" s="43"/>
      <c r="L515" s="191"/>
    </row>
    <row r="516" spans="1:12" s="11" customFormat="1" ht="12.75" customHeight="1">
      <c r="A516" s="30" t="s">
        <v>62</v>
      </c>
      <c r="B516" s="174" t="s">
        <v>23</v>
      </c>
      <c r="C516" s="174" t="s">
        <v>26</v>
      </c>
      <c r="D516" s="174" t="s">
        <v>23</v>
      </c>
      <c r="E516" s="174" t="s">
        <v>26</v>
      </c>
      <c r="F516" s="174" t="s">
        <v>26</v>
      </c>
      <c r="G516" s="174" t="s">
        <v>23</v>
      </c>
      <c r="H516" s="174"/>
      <c r="I516" s="174"/>
      <c r="J516" s="174"/>
      <c r="K516" s="174"/>
      <c r="L516" s="192"/>
    </row>
    <row r="517" spans="1:12" s="11" customFormat="1" ht="12.75" customHeight="1">
      <c r="A517" s="155"/>
      <c r="B517" s="193"/>
      <c r="C517" s="194"/>
      <c r="D517" s="194"/>
      <c r="E517" s="194"/>
      <c r="F517" s="194"/>
      <c r="G517" s="194"/>
      <c r="H517" s="195"/>
      <c r="I517" s="194"/>
      <c r="J517" s="194"/>
      <c r="K517" s="194"/>
      <c r="L517" s="194"/>
    </row>
    <row r="518" spans="1:12" s="11" customFormat="1" ht="12.75" customHeight="1">
      <c r="A518" s="155"/>
      <c r="B518" s="193"/>
      <c r="C518" s="194"/>
      <c r="D518" s="194"/>
      <c r="E518" s="194"/>
      <c r="F518" s="194"/>
      <c r="G518" s="194"/>
      <c r="H518" s="196"/>
      <c r="I518" s="194"/>
      <c r="J518" s="194"/>
      <c r="K518" s="194"/>
      <c r="L518" s="194"/>
    </row>
    <row r="519" spans="1:12" s="11" customFormat="1" ht="12.75" customHeight="1">
      <c r="A519" s="155"/>
    </row>
    <row r="520" spans="1:12" s="2" customFormat="1" ht="25.5" customHeight="1">
      <c r="A520" s="271" t="s">
        <v>0</v>
      </c>
      <c r="B520" s="271"/>
      <c r="C520" s="271"/>
      <c r="D520" s="271"/>
      <c r="E520" s="271"/>
      <c r="F520" s="271"/>
      <c r="G520" s="271"/>
      <c r="H520" s="271"/>
      <c r="I520" s="271"/>
      <c r="J520" s="271"/>
      <c r="K520" s="271"/>
      <c r="L520" s="1"/>
    </row>
    <row r="521" spans="1:12" s="2" customFormat="1" ht="25.5" customHeight="1">
      <c r="A521" s="271"/>
      <c r="B521" s="271"/>
      <c r="C521" s="271"/>
      <c r="D521" s="271"/>
      <c r="E521" s="271"/>
      <c r="F521" s="271"/>
      <c r="G521" s="271"/>
      <c r="H521" s="271"/>
      <c r="I521" s="271"/>
      <c r="J521" s="271"/>
      <c r="K521" s="271"/>
      <c r="L521" s="1"/>
    </row>
    <row r="522" spans="1:12" s="2" customFormat="1" ht="25.5" customHeight="1">
      <c r="A522" s="272"/>
      <c r="B522" s="272"/>
      <c r="C522" s="272"/>
      <c r="D522" s="272"/>
      <c r="E522" s="272"/>
      <c r="F522" s="272"/>
      <c r="G522" s="272"/>
      <c r="H522" s="272"/>
      <c r="I522" s="272"/>
      <c r="J522" s="272"/>
      <c r="K522" s="272"/>
      <c r="L522" s="3"/>
    </row>
    <row r="523" spans="1:12" s="11" customFormat="1" ht="12.75" customHeight="1">
      <c r="A523" s="10"/>
      <c r="B523" s="10"/>
      <c r="C523" s="10"/>
      <c r="D523" s="10"/>
      <c r="E523" s="10"/>
      <c r="F523" s="10"/>
      <c r="G523" s="10"/>
      <c r="H523" s="10"/>
      <c r="I523" s="10"/>
      <c r="J523" s="10"/>
      <c r="K523" s="10"/>
      <c r="L523" s="10"/>
    </row>
    <row r="524" spans="1:12" s="11" customFormat="1">
      <c r="A524" s="9" t="s">
        <v>606</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7" t="s">
        <v>607</v>
      </c>
      <c r="B526" s="287" t="s">
        <v>608</v>
      </c>
      <c r="C526" s="288"/>
      <c r="D526" s="289"/>
      <c r="E526" s="198" t="s">
        <v>609</v>
      </c>
      <c r="F526" s="198" t="s">
        <v>610</v>
      </c>
      <c r="G526" s="290" t="s">
        <v>611</v>
      </c>
      <c r="H526" s="291"/>
      <c r="I526" s="291"/>
      <c r="J526" s="292"/>
      <c r="K526" s="10"/>
      <c r="L526" s="10"/>
    </row>
    <row r="527" spans="1:12" s="11" customFormat="1" ht="52.5" customHeight="1">
      <c r="A527" s="199" t="s">
        <v>612</v>
      </c>
      <c r="B527" s="265" t="s">
        <v>613</v>
      </c>
      <c r="C527" s="266"/>
      <c r="D527" s="267"/>
      <c r="E527" s="200" t="s">
        <v>614</v>
      </c>
      <c r="F527" s="201" t="s">
        <v>615</v>
      </c>
      <c r="G527" s="268" t="s">
        <v>616</v>
      </c>
      <c r="H527" s="269"/>
      <c r="I527" s="269"/>
      <c r="J527" s="270"/>
      <c r="K527" s="10"/>
      <c r="L527" s="10"/>
    </row>
    <row r="528" spans="1:12" s="11" customFormat="1" ht="141" customHeight="1">
      <c r="A528" s="199" t="s">
        <v>617</v>
      </c>
      <c r="B528" s="265" t="s">
        <v>618</v>
      </c>
      <c r="C528" s="266"/>
      <c r="D528" s="267"/>
      <c r="E528" s="200" t="s">
        <v>619</v>
      </c>
      <c r="F528" s="201" t="s">
        <v>620</v>
      </c>
      <c r="G528" s="296" t="s">
        <v>621</v>
      </c>
      <c r="H528" s="297"/>
      <c r="I528" s="297"/>
      <c r="J528" s="298"/>
      <c r="K528" s="10"/>
      <c r="L528" s="10"/>
    </row>
    <row r="529" spans="1:12" s="11" customFormat="1" ht="52.5" customHeight="1">
      <c r="A529" s="200" t="s">
        <v>622</v>
      </c>
      <c r="B529" s="265" t="s">
        <v>623</v>
      </c>
      <c r="C529" s="266"/>
      <c r="D529" s="267"/>
      <c r="E529" s="200" t="s">
        <v>624</v>
      </c>
      <c r="F529" s="201" t="s">
        <v>620</v>
      </c>
      <c r="G529" s="296" t="s">
        <v>625</v>
      </c>
      <c r="H529" s="297"/>
      <c r="I529" s="297"/>
      <c r="J529" s="298"/>
      <c r="K529" s="10"/>
      <c r="L529" s="10"/>
    </row>
    <row r="530" spans="1:12" s="11" customFormat="1" ht="114" customHeight="1">
      <c r="A530" s="200" t="s">
        <v>626</v>
      </c>
      <c r="B530" s="296" t="s">
        <v>627</v>
      </c>
      <c r="C530" s="297"/>
      <c r="D530" s="298"/>
      <c r="E530" s="200" t="s">
        <v>628</v>
      </c>
      <c r="F530" s="201" t="s">
        <v>620</v>
      </c>
      <c r="G530" s="293" t="s">
        <v>629</v>
      </c>
      <c r="H530" s="294"/>
      <c r="I530" s="294"/>
      <c r="J530" s="295"/>
      <c r="K530" s="10"/>
      <c r="L530" s="10"/>
    </row>
    <row r="531" spans="1:12" s="11" customFormat="1" ht="51" customHeight="1">
      <c r="A531" s="199" t="s">
        <v>630</v>
      </c>
      <c r="B531" s="296" t="s">
        <v>631</v>
      </c>
      <c r="C531" s="297"/>
      <c r="D531" s="298"/>
      <c r="E531" s="200" t="s">
        <v>628</v>
      </c>
      <c r="F531" s="201" t="s">
        <v>620</v>
      </c>
      <c r="G531" s="268" t="s">
        <v>632</v>
      </c>
      <c r="H531" s="269"/>
      <c r="I531" s="269"/>
      <c r="J531" s="270"/>
      <c r="K531" s="10"/>
      <c r="L531" s="10"/>
    </row>
    <row r="532" spans="1:12" s="11" customFormat="1" ht="53.25" customHeight="1">
      <c r="A532" s="199" t="s">
        <v>633</v>
      </c>
      <c r="B532" s="265" t="s">
        <v>634</v>
      </c>
      <c r="C532" s="266"/>
      <c r="D532" s="267"/>
      <c r="E532" s="200" t="s">
        <v>635</v>
      </c>
      <c r="F532" s="201" t="s">
        <v>620</v>
      </c>
      <c r="G532" s="293" t="s">
        <v>636</v>
      </c>
      <c r="H532" s="294"/>
      <c r="I532" s="294"/>
      <c r="J532" s="295"/>
      <c r="K532" s="10"/>
      <c r="L532" s="10"/>
    </row>
    <row r="533" spans="1:12" s="11" customFormat="1" ht="64.5" customHeight="1">
      <c r="A533" s="200" t="s">
        <v>637</v>
      </c>
      <c r="B533" s="202" t="s">
        <v>613</v>
      </c>
      <c r="C533" s="203"/>
      <c r="D533" s="204"/>
      <c r="E533" s="200" t="s">
        <v>638</v>
      </c>
      <c r="F533" s="201" t="s">
        <v>620</v>
      </c>
      <c r="G533" s="296" t="s">
        <v>639</v>
      </c>
      <c r="H533" s="297"/>
      <c r="I533" s="297"/>
      <c r="J533" s="298"/>
      <c r="K533" s="10"/>
      <c r="L533" s="10"/>
    </row>
    <row r="534" spans="1:12" s="11" customFormat="1" ht="78.75" customHeight="1">
      <c r="A534" s="200" t="s">
        <v>640</v>
      </c>
      <c r="B534" s="265" t="s">
        <v>613</v>
      </c>
      <c r="C534" s="266"/>
      <c r="D534" s="267"/>
      <c r="E534" s="205" t="s">
        <v>641</v>
      </c>
      <c r="F534" s="201" t="s">
        <v>620</v>
      </c>
      <c r="G534" s="296" t="s">
        <v>642</v>
      </c>
      <c r="H534" s="297"/>
      <c r="I534" s="297"/>
      <c r="J534" s="298"/>
      <c r="K534" s="10"/>
      <c r="L534" s="10"/>
    </row>
    <row r="535" spans="1:12" s="2" customFormat="1" ht="25.5" customHeight="1">
      <c r="A535" s="271" t="s">
        <v>0</v>
      </c>
      <c r="B535" s="271"/>
      <c r="C535" s="271"/>
      <c r="D535" s="271"/>
      <c r="E535" s="271"/>
      <c r="F535" s="271"/>
      <c r="G535" s="271"/>
      <c r="H535" s="271"/>
      <c r="I535" s="271"/>
      <c r="J535" s="271"/>
      <c r="K535" s="271"/>
      <c r="L535" s="1"/>
    </row>
    <row r="536" spans="1:12" s="2" customFormat="1" ht="25.5" customHeight="1">
      <c r="A536" s="271"/>
      <c r="B536" s="271"/>
      <c r="C536" s="271"/>
      <c r="D536" s="271"/>
      <c r="E536" s="271"/>
      <c r="F536" s="271"/>
      <c r="G536" s="271"/>
      <c r="H536" s="271"/>
      <c r="I536" s="271"/>
      <c r="J536" s="271"/>
      <c r="K536" s="271"/>
      <c r="L536" s="1"/>
    </row>
    <row r="537" spans="1:12" s="2" customFormat="1" ht="25.5" customHeight="1">
      <c r="A537" s="272"/>
      <c r="B537" s="272"/>
      <c r="C537" s="272"/>
      <c r="D537" s="272"/>
      <c r="E537" s="272"/>
      <c r="F537" s="272"/>
      <c r="G537" s="272"/>
      <c r="H537" s="272"/>
      <c r="I537" s="272"/>
      <c r="J537" s="272"/>
      <c r="K537" s="272"/>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606</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7" t="s">
        <v>607</v>
      </c>
      <c r="B542" s="287" t="s">
        <v>608</v>
      </c>
      <c r="C542" s="288"/>
      <c r="D542" s="289"/>
      <c r="E542" s="198" t="s">
        <v>609</v>
      </c>
      <c r="F542" s="198" t="s">
        <v>610</v>
      </c>
      <c r="G542" s="290" t="s">
        <v>611</v>
      </c>
      <c r="H542" s="291"/>
      <c r="I542" s="291"/>
      <c r="J542" s="292"/>
      <c r="K542" s="10"/>
      <c r="L542" s="10"/>
    </row>
    <row r="543" spans="1:12" s="11" customFormat="1" ht="140.25" customHeight="1">
      <c r="A543" s="199" t="s">
        <v>643</v>
      </c>
      <c r="B543" s="265" t="s">
        <v>644</v>
      </c>
      <c r="C543" s="266"/>
      <c r="D543" s="267"/>
      <c r="E543" s="206" t="s">
        <v>645</v>
      </c>
      <c r="F543" s="207" t="s">
        <v>620</v>
      </c>
      <c r="G543" s="281" t="s">
        <v>646</v>
      </c>
      <c r="H543" s="282"/>
      <c r="I543" s="282"/>
      <c r="J543" s="283"/>
      <c r="K543" s="10"/>
      <c r="L543" s="10"/>
    </row>
    <row r="544" spans="1:12" s="11" customFormat="1" ht="146.25" customHeight="1">
      <c r="A544" s="206" t="s">
        <v>647</v>
      </c>
      <c r="B544" s="284" t="s">
        <v>648</v>
      </c>
      <c r="C544" s="285"/>
      <c r="D544" s="286"/>
      <c r="E544" s="208" t="s">
        <v>649</v>
      </c>
      <c r="F544" s="207" t="s">
        <v>620</v>
      </c>
      <c r="G544" s="281" t="s">
        <v>650</v>
      </c>
      <c r="H544" s="282"/>
      <c r="I544" s="282"/>
      <c r="J544" s="283"/>
      <c r="K544" s="10"/>
      <c r="L544" s="10"/>
    </row>
    <row r="545" spans="1:12" s="11" customFormat="1" ht="146.25" customHeight="1">
      <c r="A545" s="206" t="s">
        <v>651</v>
      </c>
      <c r="B545" s="284" t="s">
        <v>648</v>
      </c>
      <c r="C545" s="285"/>
      <c r="D545" s="286"/>
      <c r="E545" s="208" t="s">
        <v>652</v>
      </c>
      <c r="F545" s="207" t="s">
        <v>620</v>
      </c>
      <c r="G545" s="281" t="s">
        <v>653</v>
      </c>
      <c r="H545" s="282"/>
      <c r="I545" s="282"/>
      <c r="J545" s="283"/>
      <c r="K545" s="10"/>
      <c r="L545" s="10"/>
    </row>
    <row r="546" spans="1:12" s="11" customFormat="1" ht="162.75" customHeight="1">
      <c r="A546" s="209" t="s">
        <v>654</v>
      </c>
      <c r="B546" s="278" t="s">
        <v>655</v>
      </c>
      <c r="C546" s="279"/>
      <c r="D546" s="280"/>
      <c r="E546" s="208" t="s">
        <v>656</v>
      </c>
      <c r="F546" s="207" t="s">
        <v>657</v>
      </c>
      <c r="G546" s="281" t="s">
        <v>658</v>
      </c>
      <c r="H546" s="282"/>
      <c r="I546" s="282"/>
      <c r="J546" s="283"/>
      <c r="K546" s="10"/>
      <c r="L546" s="10"/>
    </row>
    <row r="547" spans="1:12" s="11" customFormat="1" ht="163.5" customHeight="1">
      <c r="A547" s="206" t="s">
        <v>659</v>
      </c>
      <c r="B547" s="278" t="s">
        <v>660</v>
      </c>
      <c r="C547" s="279"/>
      <c r="D547" s="280"/>
      <c r="E547" s="208" t="s">
        <v>661</v>
      </c>
      <c r="F547" s="207" t="s">
        <v>620</v>
      </c>
      <c r="G547" s="281" t="s">
        <v>662</v>
      </c>
      <c r="H547" s="282"/>
      <c r="I547" s="282"/>
      <c r="J547" s="283"/>
      <c r="K547" s="10"/>
      <c r="L547" s="10"/>
    </row>
    <row r="548" spans="1:12" s="11" customFormat="1" ht="120" customHeight="1">
      <c r="A548" s="206" t="s">
        <v>663</v>
      </c>
      <c r="B548" s="278" t="s">
        <v>664</v>
      </c>
      <c r="C548" s="279"/>
      <c r="D548" s="280"/>
      <c r="E548" s="208" t="s">
        <v>665</v>
      </c>
      <c r="F548" s="207" t="s">
        <v>657</v>
      </c>
      <c r="G548" s="281" t="s">
        <v>666</v>
      </c>
      <c r="H548" s="282"/>
      <c r="I548" s="282"/>
      <c r="J548" s="283"/>
      <c r="K548" s="10"/>
      <c r="L548" s="10"/>
    </row>
    <row r="549" spans="1:12" s="11" customFormat="1" ht="25.5" customHeight="1">
      <c r="A549" s="199" t="s">
        <v>667</v>
      </c>
      <c r="B549" s="265" t="s">
        <v>668</v>
      </c>
      <c r="C549" s="266"/>
      <c r="D549" s="267"/>
      <c r="E549" s="200" t="s">
        <v>669</v>
      </c>
      <c r="F549" s="201" t="s">
        <v>620</v>
      </c>
      <c r="G549" s="268" t="s">
        <v>670</v>
      </c>
      <c r="H549" s="269"/>
      <c r="I549" s="269"/>
      <c r="J549" s="270"/>
      <c r="K549" s="10"/>
      <c r="L549" s="10"/>
    </row>
    <row r="550" spans="1:12" s="11" customFormat="1" ht="25.5" customHeight="1">
      <c r="A550" s="199" t="s">
        <v>671</v>
      </c>
      <c r="B550" s="265" t="s">
        <v>672</v>
      </c>
      <c r="C550" s="266"/>
      <c r="D550" s="267"/>
      <c r="E550" s="200" t="s">
        <v>673</v>
      </c>
      <c r="F550" s="201" t="s">
        <v>620</v>
      </c>
      <c r="G550" s="268" t="s">
        <v>674</v>
      </c>
      <c r="H550" s="269"/>
      <c r="I550" s="269"/>
      <c r="J550" s="270"/>
      <c r="K550" s="10"/>
      <c r="L550" s="10"/>
    </row>
    <row r="551" spans="1:12" s="11" customFormat="1" ht="25.5" customHeight="1">
      <c r="A551" s="199" t="s">
        <v>675</v>
      </c>
      <c r="B551" s="265" t="s">
        <v>634</v>
      </c>
      <c r="C551" s="266"/>
      <c r="D551" s="267"/>
      <c r="E551" s="200" t="s">
        <v>673</v>
      </c>
      <c r="F551" s="201" t="s">
        <v>620</v>
      </c>
      <c r="G551" s="268" t="s">
        <v>676</v>
      </c>
      <c r="H551" s="269"/>
      <c r="I551" s="269"/>
      <c r="J551" s="270"/>
      <c r="K551" s="10"/>
      <c r="L551" s="10"/>
    </row>
    <row r="552" spans="1:12" s="11" customFormat="1" ht="25.5" customHeight="1">
      <c r="A552" s="10" t="s">
        <v>677</v>
      </c>
      <c r="B552" s="210"/>
      <c r="C552" s="10"/>
      <c r="D552" s="10"/>
      <c r="E552" s="10"/>
      <c r="F552" s="10"/>
      <c r="G552" s="10"/>
      <c r="H552" s="10"/>
      <c r="I552" s="10"/>
      <c r="J552" s="10"/>
      <c r="K552" s="10"/>
      <c r="L552" s="10"/>
    </row>
    <row r="553" spans="1:12" s="11" customFormat="1" ht="25.5" customHeight="1">
      <c r="A553" s="211"/>
      <c r="B553" s="212"/>
      <c r="C553" s="212"/>
      <c r="D553" s="212"/>
      <c r="E553" s="213"/>
      <c r="F553" s="214"/>
      <c r="G553" s="213"/>
      <c r="H553" s="213"/>
      <c r="I553" s="213"/>
      <c r="J553" s="213"/>
      <c r="K553" s="59"/>
      <c r="L553" s="59"/>
    </row>
    <row r="554" spans="1:12" s="11" customFormat="1" ht="14.25">
      <c r="A554" s="106" t="s">
        <v>678</v>
      </c>
      <c r="B554" s="210"/>
      <c r="C554" s="10"/>
      <c r="D554" s="10"/>
      <c r="E554" s="10"/>
      <c r="F554" s="10"/>
      <c r="G554" s="10"/>
      <c r="H554" s="10"/>
      <c r="I554" s="10"/>
      <c r="J554" s="10"/>
      <c r="K554" s="10"/>
      <c r="L554" s="10"/>
    </row>
    <row r="555" spans="1:12" s="2" customFormat="1" ht="25.5" customHeight="1">
      <c r="A555" s="271" t="s">
        <v>0</v>
      </c>
      <c r="B555" s="271"/>
      <c r="C555" s="271"/>
      <c r="D555" s="271"/>
      <c r="E555" s="271"/>
      <c r="F555" s="271"/>
      <c r="G555" s="271"/>
      <c r="H555" s="271"/>
      <c r="I555" s="271"/>
      <c r="J555" s="271"/>
      <c r="K555" s="271"/>
      <c r="L555" s="1"/>
    </row>
    <row r="556" spans="1:12" s="2" customFormat="1" ht="25.5" customHeight="1">
      <c r="A556" s="271"/>
      <c r="B556" s="271"/>
      <c r="C556" s="271"/>
      <c r="D556" s="271"/>
      <c r="E556" s="271"/>
      <c r="F556" s="271"/>
      <c r="G556" s="271"/>
      <c r="H556" s="271"/>
      <c r="I556" s="271"/>
      <c r="J556" s="271"/>
      <c r="K556" s="271"/>
      <c r="L556" s="1"/>
    </row>
    <row r="557" spans="1:12" s="2" customFormat="1" ht="25.5" customHeight="1">
      <c r="A557" s="272"/>
      <c r="B557" s="272"/>
      <c r="C557" s="272"/>
      <c r="D557" s="272"/>
      <c r="E557" s="272"/>
      <c r="F557" s="272"/>
      <c r="G557" s="272"/>
      <c r="H557" s="272"/>
      <c r="I557" s="272"/>
      <c r="J557" s="272"/>
      <c r="K557" s="272"/>
      <c r="L557" s="3"/>
    </row>
    <row r="558" spans="1:12" s="11" customFormat="1">
      <c r="A558" s="10"/>
      <c r="B558" s="210"/>
      <c r="C558" s="10"/>
      <c r="D558" s="10"/>
      <c r="E558" s="10"/>
      <c r="F558" s="10"/>
      <c r="G558" s="10"/>
      <c r="H558" s="10"/>
      <c r="I558" s="10"/>
      <c r="J558" s="10"/>
      <c r="K558" s="10"/>
      <c r="L558" s="10"/>
    </row>
    <row r="559" spans="1:12" s="11" customFormat="1" ht="13.5" thickBot="1">
      <c r="A559" s="9" t="s">
        <v>679</v>
      </c>
      <c r="B559" s="10"/>
      <c r="C559" s="10"/>
      <c r="D559" s="10"/>
      <c r="E559" s="10"/>
      <c r="F559" s="10"/>
      <c r="G559" s="10"/>
      <c r="H559" s="10"/>
      <c r="I559" s="10"/>
      <c r="J559" s="10"/>
      <c r="K559" s="10"/>
      <c r="L559" s="10"/>
    </row>
    <row r="560" spans="1:12" s="11" customFormat="1">
      <c r="A560" s="215" t="s">
        <v>680</v>
      </c>
      <c r="B560" s="273" t="s">
        <v>681</v>
      </c>
      <c r="C560" s="274"/>
      <c r="D560" s="275"/>
      <c r="E560" s="276" t="s">
        <v>682</v>
      </c>
      <c r="F560" s="277"/>
      <c r="G560" s="277"/>
      <c r="H560" s="277"/>
      <c r="I560" s="277"/>
      <c r="J560" s="277"/>
      <c r="K560" s="10"/>
      <c r="L560" s="10"/>
    </row>
    <row r="561" spans="1:12" s="11" customFormat="1" ht="30.75" customHeight="1">
      <c r="A561" s="199" t="s">
        <v>683</v>
      </c>
      <c r="B561" s="260" t="s">
        <v>684</v>
      </c>
      <c r="C561" s="261"/>
      <c r="D561" s="261"/>
      <c r="E561" s="264" t="s">
        <v>685</v>
      </c>
      <c r="F561" s="264"/>
      <c r="G561" s="264"/>
      <c r="H561" s="264"/>
      <c r="I561" s="263"/>
      <c r="J561" s="263"/>
      <c r="K561" s="10"/>
      <c r="L561" s="10"/>
    </row>
    <row r="562" spans="1:12" s="11" customFormat="1" ht="54" customHeight="1">
      <c r="A562" s="199" t="s">
        <v>686</v>
      </c>
      <c r="B562" s="264" t="s">
        <v>687</v>
      </c>
      <c r="C562" s="264"/>
      <c r="D562" s="264"/>
      <c r="E562" s="264" t="s">
        <v>688</v>
      </c>
      <c r="F562" s="264"/>
      <c r="G562" s="264"/>
      <c r="H562" s="264"/>
      <c r="I562" s="263"/>
      <c r="J562" s="263"/>
      <c r="K562" s="210"/>
      <c r="L562" s="10"/>
    </row>
    <row r="563" spans="1:12" s="11" customFormat="1" ht="26.25" customHeight="1">
      <c r="A563" s="199" t="s">
        <v>137</v>
      </c>
      <c r="B563" s="260" t="s">
        <v>689</v>
      </c>
      <c r="C563" s="261"/>
      <c r="D563" s="261"/>
      <c r="E563" s="264" t="s">
        <v>690</v>
      </c>
      <c r="F563" s="264"/>
      <c r="G563" s="264"/>
      <c r="H563" s="264"/>
      <c r="I563" s="263"/>
      <c r="J563" s="263"/>
      <c r="K563" s="10"/>
      <c r="L563" s="10"/>
    </row>
    <row r="564" spans="1:12" s="11" customFormat="1" ht="27" customHeight="1">
      <c r="A564" s="199" t="s">
        <v>691</v>
      </c>
      <c r="B564" s="260" t="s">
        <v>692</v>
      </c>
      <c r="C564" s="261"/>
      <c r="D564" s="261"/>
      <c r="E564" s="262" t="s">
        <v>693</v>
      </c>
      <c r="F564" s="262"/>
      <c r="G564" s="262"/>
      <c r="H564" s="262"/>
      <c r="I564" s="263"/>
      <c r="J564" s="263"/>
      <c r="K564" s="10"/>
      <c r="L564" s="10"/>
    </row>
    <row r="565" spans="1:12" s="11" customFormat="1" ht="27.75" customHeight="1">
      <c r="A565" s="199" t="s">
        <v>694</v>
      </c>
      <c r="B565" s="260" t="s">
        <v>695</v>
      </c>
      <c r="C565" s="261"/>
      <c r="D565" s="261"/>
      <c r="E565" s="262" t="s">
        <v>688</v>
      </c>
      <c r="F565" s="262"/>
      <c r="G565" s="262"/>
      <c r="H565" s="262"/>
      <c r="I565" s="263"/>
      <c r="J565" s="263"/>
      <c r="K565" s="10"/>
      <c r="L565" s="10"/>
    </row>
    <row r="566" spans="1:12" s="11" customFormat="1" ht="38.25" customHeight="1">
      <c r="A566" s="199" t="s">
        <v>696</v>
      </c>
      <c r="B566" s="260" t="s">
        <v>697</v>
      </c>
      <c r="C566" s="261"/>
      <c r="D566" s="261"/>
      <c r="E566" s="262" t="s">
        <v>698</v>
      </c>
      <c r="F566" s="262"/>
      <c r="G566" s="262"/>
      <c r="H566" s="262"/>
      <c r="I566" s="263"/>
      <c r="J566" s="263"/>
      <c r="K566" s="10"/>
      <c r="L566" s="10"/>
    </row>
    <row r="567" spans="1:12" s="11" customFormat="1">
      <c r="A567" s="10"/>
      <c r="B567" s="10"/>
      <c r="C567" s="10"/>
      <c r="D567" s="10"/>
      <c r="E567" s="10"/>
      <c r="F567" s="10"/>
      <c r="G567" s="10"/>
      <c r="H567" s="10"/>
      <c r="I567" s="10"/>
      <c r="J567" s="10"/>
      <c r="K567" s="10"/>
      <c r="L567" s="10"/>
    </row>
    <row r="568" spans="1:12" s="11" customFormat="1">
      <c r="A568" s="10"/>
      <c r="B568" s="10"/>
      <c r="C568" s="10"/>
      <c r="D568" s="10"/>
      <c r="E568" s="10"/>
      <c r="F568" s="10"/>
      <c r="G568" s="10"/>
      <c r="H568" s="10"/>
      <c r="I568" s="10"/>
      <c r="J568" s="10"/>
      <c r="K568" s="10"/>
      <c r="L568" s="10"/>
    </row>
    <row r="569" spans="1:12" s="11" customFormat="1">
      <c r="A569" s="9" t="s">
        <v>699</v>
      </c>
      <c r="B569" s="10"/>
      <c r="C569" s="10"/>
      <c r="D569" s="10"/>
      <c r="E569" s="10"/>
      <c r="F569" s="10"/>
      <c r="G569" s="10"/>
      <c r="H569" s="10"/>
      <c r="I569" s="10"/>
      <c r="J569" s="10"/>
      <c r="K569" s="10"/>
      <c r="L569" s="10"/>
    </row>
    <row r="570" spans="1:12" s="11" customFormat="1">
      <c r="A570" s="10"/>
      <c r="B570" s="10"/>
      <c r="C570" s="10"/>
      <c r="D570" s="10"/>
      <c r="E570" s="10"/>
      <c r="F570" s="10"/>
      <c r="G570" s="10"/>
      <c r="H570" s="10"/>
      <c r="I570" s="10"/>
      <c r="J570" s="10"/>
      <c r="K570" s="10"/>
      <c r="L570" s="10"/>
    </row>
    <row r="571" spans="1:12" s="11" customFormat="1">
      <c r="A571" s="216" t="s">
        <v>700</v>
      </c>
      <c r="B571" s="245" t="s">
        <v>701</v>
      </c>
      <c r="C571" s="246"/>
      <c r="D571" s="246"/>
      <c r="E571" s="246"/>
      <c r="F571" s="246"/>
      <c r="G571" s="246"/>
      <c r="H571" s="246"/>
      <c r="I571" s="246"/>
      <c r="J571" s="246"/>
      <c r="K571" s="247"/>
      <c r="L571" s="10"/>
    </row>
    <row r="572" spans="1:12" s="11" customFormat="1" ht="15.75">
      <c r="A572" s="217"/>
      <c r="B572" s="248"/>
      <c r="C572" s="249"/>
      <c r="D572" s="249"/>
      <c r="E572" s="249"/>
      <c r="F572" s="249"/>
      <c r="G572" s="249"/>
      <c r="H572" s="249"/>
      <c r="I572" s="249"/>
      <c r="J572" s="249"/>
      <c r="K572" s="250"/>
      <c r="L572" s="10"/>
    </row>
    <row r="573" spans="1:12" s="11" customFormat="1" ht="15.75">
      <c r="A573" s="217"/>
      <c r="B573" s="248"/>
      <c r="C573" s="249"/>
      <c r="D573" s="249"/>
      <c r="E573" s="249"/>
      <c r="F573" s="249"/>
      <c r="G573" s="249"/>
      <c r="H573" s="249"/>
      <c r="I573" s="249"/>
      <c r="J573" s="249"/>
      <c r="K573" s="250"/>
      <c r="L573" s="10"/>
    </row>
    <row r="574" spans="1:12" s="11" customFormat="1" ht="15.75">
      <c r="A574" s="217"/>
      <c r="B574" s="248"/>
      <c r="C574" s="249"/>
      <c r="D574" s="249"/>
      <c r="E574" s="249"/>
      <c r="F574" s="249"/>
      <c r="G574" s="249"/>
      <c r="H574" s="249"/>
      <c r="I574" s="249"/>
      <c r="J574" s="249"/>
      <c r="K574" s="250"/>
      <c r="L574" s="10"/>
    </row>
    <row r="575" spans="1:12" s="11" customFormat="1" ht="15.75">
      <c r="A575" s="217"/>
      <c r="B575" s="248"/>
      <c r="C575" s="249"/>
      <c r="D575" s="249"/>
      <c r="E575" s="249"/>
      <c r="F575" s="249"/>
      <c r="G575" s="249"/>
      <c r="H575" s="249"/>
      <c r="I575" s="249"/>
      <c r="J575" s="249"/>
      <c r="K575" s="250"/>
      <c r="L575" s="10"/>
    </row>
    <row r="576" spans="1:12" s="11" customFormat="1" ht="15.75">
      <c r="A576" s="218"/>
      <c r="B576" s="219"/>
      <c r="C576" s="220"/>
      <c r="D576" s="220"/>
      <c r="E576" s="220"/>
      <c r="F576" s="220"/>
      <c r="G576" s="220"/>
      <c r="H576" s="220"/>
      <c r="I576" s="220"/>
      <c r="J576" s="220"/>
      <c r="K576" s="221"/>
      <c r="L576" s="10"/>
    </row>
    <row r="577" spans="1:12">
      <c r="A577" s="216" t="s">
        <v>702</v>
      </c>
      <c r="B577" s="222" t="s">
        <v>703</v>
      </c>
      <c r="C577" s="223"/>
      <c r="D577" s="224"/>
      <c r="E577" s="223"/>
      <c r="F577" s="223"/>
      <c r="G577" s="223"/>
      <c r="H577" s="223"/>
      <c r="I577" s="223"/>
      <c r="J577" s="223"/>
      <c r="K577" s="225"/>
      <c r="L577" s="7"/>
    </row>
    <row r="578" spans="1:12">
      <c r="A578" s="226"/>
      <c r="B578" s="227" t="s">
        <v>163</v>
      </c>
      <c r="C578" s="228" t="s">
        <v>704</v>
      </c>
      <c r="D578" s="228"/>
      <c r="E578" s="228"/>
      <c r="F578" s="228"/>
      <c r="G578" s="228"/>
      <c r="H578" s="228"/>
      <c r="I578" s="229"/>
      <c r="J578" s="229"/>
      <c r="K578" s="230"/>
      <c r="L578" s="7"/>
    </row>
    <row r="579" spans="1:12">
      <c r="A579" s="226"/>
      <c r="B579" s="227" t="s">
        <v>185</v>
      </c>
      <c r="C579" s="228" t="s">
        <v>705</v>
      </c>
      <c r="D579" s="228"/>
      <c r="E579" s="228"/>
      <c r="F579" s="228"/>
      <c r="G579" s="228"/>
      <c r="H579" s="228"/>
      <c r="I579" s="229"/>
      <c r="J579" s="229"/>
      <c r="K579" s="230"/>
      <c r="L579" s="7"/>
    </row>
    <row r="580" spans="1:12">
      <c r="A580" s="226"/>
      <c r="B580" s="227" t="s">
        <v>706</v>
      </c>
      <c r="C580" s="228" t="s">
        <v>707</v>
      </c>
      <c r="D580" s="228"/>
      <c r="E580" s="228"/>
      <c r="F580" s="228"/>
      <c r="G580" s="228"/>
      <c r="H580" s="228"/>
      <c r="I580" s="229"/>
      <c r="J580" s="229"/>
      <c r="K580" s="230"/>
      <c r="L580" s="7"/>
    </row>
    <row r="581" spans="1:12">
      <c r="A581" s="226"/>
      <c r="B581" s="227" t="s">
        <v>708</v>
      </c>
      <c r="C581" s="228" t="s">
        <v>709</v>
      </c>
      <c r="D581" s="228"/>
      <c r="E581" s="228"/>
      <c r="F581" s="228"/>
      <c r="G581" s="228"/>
      <c r="H581" s="228"/>
      <c r="I581" s="229"/>
      <c r="J581" s="229"/>
      <c r="K581" s="230"/>
      <c r="L581" s="7"/>
    </row>
    <row r="582" spans="1:12">
      <c r="A582" s="226"/>
      <c r="B582" s="227" t="s">
        <v>710</v>
      </c>
      <c r="C582" s="228" t="s">
        <v>711</v>
      </c>
      <c r="D582" s="228"/>
      <c r="E582" s="228"/>
      <c r="F582" s="228"/>
      <c r="G582" s="228"/>
      <c r="H582" s="228"/>
      <c r="I582" s="229"/>
      <c r="J582" s="229"/>
      <c r="K582" s="230"/>
      <c r="L582" s="7"/>
    </row>
    <row r="583" spans="1:12">
      <c r="A583" s="226"/>
      <c r="B583" s="251" t="s">
        <v>712</v>
      </c>
      <c r="C583" s="252"/>
      <c r="D583" s="252"/>
      <c r="E583" s="252"/>
      <c r="F583" s="252"/>
      <c r="G583" s="252"/>
      <c r="H583" s="252"/>
      <c r="I583" s="252"/>
      <c r="J583" s="252"/>
      <c r="K583" s="253"/>
      <c r="L583" s="7"/>
    </row>
    <row r="584" spans="1:12">
      <c r="A584" s="226"/>
      <c r="B584" s="251"/>
      <c r="C584" s="252"/>
      <c r="D584" s="252"/>
      <c r="E584" s="252"/>
      <c r="F584" s="252"/>
      <c r="G584" s="252"/>
      <c r="H584" s="252"/>
      <c r="I584" s="252"/>
      <c r="J584" s="252"/>
      <c r="K584" s="253"/>
      <c r="L584" s="7"/>
    </row>
    <row r="585" spans="1:12" ht="15.75">
      <c r="A585" s="231"/>
      <c r="B585" s="232"/>
      <c r="C585" s="233"/>
      <c r="D585" s="233"/>
      <c r="E585" s="234"/>
      <c r="F585" s="234"/>
      <c r="G585" s="234"/>
      <c r="H585" s="234"/>
      <c r="I585" s="234"/>
      <c r="J585" s="234"/>
      <c r="K585" s="235"/>
      <c r="L585" s="7"/>
    </row>
    <row r="586" spans="1:12">
      <c r="A586" s="236" t="s">
        <v>713</v>
      </c>
      <c r="B586" s="254" t="s">
        <v>714</v>
      </c>
      <c r="C586" s="255"/>
      <c r="D586" s="255"/>
      <c r="E586" s="255"/>
      <c r="F586" s="255"/>
      <c r="G586" s="255"/>
      <c r="H586" s="255"/>
      <c r="I586" s="255"/>
      <c r="J586" s="255"/>
      <c r="K586" s="256"/>
      <c r="L586" s="7"/>
    </row>
    <row r="587" spans="1:12">
      <c r="A587" s="237"/>
      <c r="B587" s="257"/>
      <c r="C587" s="258"/>
      <c r="D587" s="258"/>
      <c r="E587" s="258"/>
      <c r="F587" s="258"/>
      <c r="G587" s="258"/>
      <c r="H587" s="258"/>
      <c r="I587" s="258"/>
      <c r="J587" s="258"/>
      <c r="K587" s="259"/>
      <c r="L587" s="7"/>
    </row>
    <row r="588" spans="1:12">
      <c r="A588" s="236" t="s">
        <v>715</v>
      </c>
      <c r="B588" s="254" t="s">
        <v>716</v>
      </c>
      <c r="C588" s="255"/>
      <c r="D588" s="255"/>
      <c r="E588" s="255"/>
      <c r="F588" s="255"/>
      <c r="G588" s="255"/>
      <c r="H588" s="255"/>
      <c r="I588" s="255"/>
      <c r="J588" s="255"/>
      <c r="K588" s="256"/>
      <c r="L588" s="238"/>
    </row>
    <row r="589" spans="1:12">
      <c r="A589" s="237"/>
      <c r="B589" s="257"/>
      <c r="C589" s="258"/>
      <c r="D589" s="258"/>
      <c r="E589" s="258"/>
      <c r="F589" s="258"/>
      <c r="G589" s="258"/>
      <c r="H589" s="258"/>
      <c r="I589" s="258"/>
      <c r="J589" s="258"/>
      <c r="K589" s="259"/>
      <c r="L589" s="239"/>
    </row>
    <row r="590" spans="1:12" s="11" customFormat="1">
      <c r="A590" s="240"/>
      <c r="B590" s="59"/>
      <c r="C590" s="59"/>
      <c r="D590" s="59"/>
      <c r="E590" s="59"/>
      <c r="F590" s="59"/>
      <c r="G590" s="59"/>
      <c r="H590" s="59"/>
      <c r="I590" s="59"/>
      <c r="J590" s="59"/>
      <c r="K590" s="59"/>
      <c r="L590" s="59"/>
    </row>
    <row r="591" spans="1:12" s="11" customFormat="1" ht="14.25">
      <c r="A591" s="106"/>
      <c r="B591" s="59"/>
      <c r="C591" s="59"/>
      <c r="D591" s="59"/>
      <c r="E591" s="59"/>
      <c r="F591" s="59"/>
      <c r="G591" s="59"/>
      <c r="H591" s="59"/>
      <c r="I591" s="59"/>
      <c r="J591" s="59"/>
      <c r="K591" s="59"/>
      <c r="L591" s="59"/>
    </row>
    <row r="592" spans="1:12" s="241" customFormat="1" ht="14.25">
      <c r="A592" s="106"/>
      <c r="B592" s="106"/>
      <c r="C592" s="106"/>
      <c r="D592" s="106"/>
      <c r="E592" s="106"/>
      <c r="F592" s="106"/>
      <c r="G592" s="106"/>
      <c r="H592" s="106"/>
      <c r="I592" s="106"/>
      <c r="J592" s="106"/>
      <c r="K592" s="106"/>
      <c r="L592" s="57"/>
    </row>
    <row r="593" spans="1:12" s="241" customFormat="1" ht="14.25">
      <c r="A593" s="106"/>
      <c r="B593" s="106"/>
      <c r="C593" s="106"/>
      <c r="D593" s="106"/>
      <c r="E593" s="106"/>
      <c r="F593" s="106"/>
      <c r="G593" s="106"/>
      <c r="H593" s="106"/>
      <c r="I593" s="106"/>
      <c r="J593" s="106"/>
      <c r="K593" s="106"/>
      <c r="L593" s="57"/>
    </row>
    <row r="594" spans="1:12" s="241" customFormat="1" ht="14.25">
      <c r="A594" s="106"/>
      <c r="B594" s="106"/>
      <c r="C594" s="106"/>
      <c r="D594" s="106"/>
      <c r="E594" s="106"/>
      <c r="F594" s="106"/>
      <c r="G594" s="106"/>
      <c r="H594" s="106"/>
      <c r="I594" s="106"/>
      <c r="J594" s="106"/>
      <c r="K594" s="106"/>
      <c r="L594" s="57"/>
    </row>
    <row r="595" spans="1:12" ht="14.25">
      <c r="A595" s="106"/>
      <c r="B595" s="106"/>
      <c r="C595" s="106"/>
      <c r="D595" s="106"/>
      <c r="E595" s="106"/>
      <c r="F595" s="106"/>
      <c r="G595" s="106"/>
      <c r="H595" s="106"/>
      <c r="I595" s="106"/>
      <c r="J595" s="106"/>
      <c r="K595" s="106"/>
      <c r="L595" s="242"/>
    </row>
    <row r="596" spans="1:12" ht="14.25">
      <c r="A596" s="106"/>
      <c r="B596" s="106"/>
      <c r="C596" s="106"/>
      <c r="D596" s="106"/>
      <c r="E596" s="106"/>
      <c r="F596" s="106"/>
      <c r="G596" s="106"/>
      <c r="H596" s="106"/>
      <c r="I596" s="106"/>
      <c r="J596" s="106"/>
      <c r="K596" s="106"/>
      <c r="L596" s="239"/>
    </row>
    <row r="597" spans="1:12" ht="14.25">
      <c r="A597" s="106"/>
      <c r="B597" s="106"/>
      <c r="C597" s="106"/>
      <c r="D597" s="106"/>
      <c r="E597" s="106"/>
      <c r="F597" s="106"/>
      <c r="G597" s="106"/>
      <c r="H597" s="106"/>
      <c r="I597" s="106"/>
      <c r="J597" s="106"/>
      <c r="K597" s="106"/>
      <c r="L597" s="239"/>
    </row>
    <row r="598" spans="1:12" s="241" customFormat="1" ht="14.25">
      <c r="A598" s="106"/>
      <c r="B598" s="106"/>
      <c r="C598" s="106"/>
      <c r="D598" s="106"/>
      <c r="E598" s="106"/>
      <c r="F598" s="106"/>
      <c r="G598" s="106"/>
      <c r="H598" s="106"/>
      <c r="I598" s="106"/>
      <c r="J598" s="106"/>
      <c r="K598" s="106"/>
      <c r="L598" s="57"/>
    </row>
    <row r="599" spans="1:12" s="241" customFormat="1" ht="14.25">
      <c r="A599" s="106"/>
      <c r="B599" s="106"/>
      <c r="C599" s="106"/>
      <c r="D599" s="106"/>
      <c r="E599" s="106"/>
      <c r="F599" s="106"/>
      <c r="G599" s="106"/>
      <c r="H599" s="106"/>
      <c r="I599" s="106"/>
      <c r="J599" s="106"/>
      <c r="K599" s="106"/>
      <c r="L599" s="57"/>
    </row>
    <row r="600" spans="1:12" ht="14.25">
      <c r="A600" s="106"/>
      <c r="B600" s="106"/>
      <c r="C600" s="106"/>
      <c r="D600" s="106"/>
      <c r="E600" s="106"/>
      <c r="F600" s="106"/>
      <c r="G600" s="106"/>
      <c r="H600" s="106"/>
      <c r="I600" s="106"/>
      <c r="J600" s="106"/>
      <c r="K600" s="106"/>
      <c r="L600" s="239"/>
    </row>
    <row r="601" spans="1:12" ht="14.25">
      <c r="A601" s="106"/>
      <c r="B601" s="106"/>
      <c r="C601" s="106"/>
      <c r="D601" s="106"/>
      <c r="E601" s="106"/>
      <c r="F601" s="106"/>
      <c r="G601" s="106"/>
      <c r="H601" s="106"/>
      <c r="I601" s="106"/>
      <c r="J601" s="106"/>
      <c r="K601" s="106"/>
      <c r="L601" s="239"/>
    </row>
    <row r="602" spans="1:12" ht="14.25">
      <c r="A602" s="106"/>
      <c r="B602" s="106"/>
      <c r="C602" s="106"/>
      <c r="D602" s="106"/>
      <c r="E602" s="106"/>
      <c r="F602" s="106"/>
      <c r="G602" s="106"/>
      <c r="H602" s="106"/>
      <c r="I602" s="106"/>
      <c r="J602" s="106"/>
      <c r="K602" s="106"/>
      <c r="L602" s="239"/>
    </row>
    <row r="603" spans="1:12" ht="14.25">
      <c r="A603" s="106"/>
      <c r="B603" s="106"/>
      <c r="C603" s="106"/>
      <c r="D603" s="106"/>
      <c r="E603" s="106"/>
      <c r="F603" s="106"/>
      <c r="G603" s="106"/>
      <c r="H603" s="106"/>
      <c r="I603" s="106"/>
      <c r="J603" s="106"/>
      <c r="K603" s="106"/>
      <c r="L603" s="239"/>
    </row>
    <row r="604" spans="1:12" ht="14.25">
      <c r="A604" s="106"/>
      <c r="B604" s="106"/>
      <c r="C604" s="106"/>
      <c r="D604" s="106"/>
      <c r="E604" s="106"/>
      <c r="F604" s="106"/>
      <c r="G604" s="106"/>
      <c r="H604" s="106"/>
      <c r="I604" s="106"/>
      <c r="J604" s="106"/>
      <c r="K604" s="106"/>
      <c r="L604" s="239"/>
    </row>
    <row r="605" spans="1:12" ht="14.25">
      <c r="A605" s="106"/>
      <c r="B605" s="106"/>
      <c r="C605" s="106"/>
      <c r="D605" s="106"/>
      <c r="E605" s="106"/>
      <c r="F605" s="106"/>
      <c r="G605" s="106"/>
      <c r="H605" s="106"/>
      <c r="I605" s="106"/>
      <c r="J605" s="106"/>
      <c r="K605" s="106"/>
      <c r="L605" s="239"/>
    </row>
    <row r="606" spans="1:12" ht="14.25">
      <c r="A606" s="106"/>
      <c r="B606" s="106"/>
      <c r="C606" s="106"/>
      <c r="D606" s="106"/>
      <c r="E606" s="106"/>
      <c r="F606" s="106"/>
      <c r="G606" s="106"/>
      <c r="H606" s="106"/>
      <c r="I606" s="106"/>
      <c r="J606" s="106"/>
      <c r="K606" s="106"/>
      <c r="L606" s="239"/>
    </row>
    <row r="607" spans="1:12" ht="14.25">
      <c r="A607" s="106"/>
      <c r="B607" s="106"/>
      <c r="C607" s="106"/>
      <c r="D607" s="106"/>
      <c r="E607" s="106"/>
      <c r="F607" s="106"/>
      <c r="G607" s="106"/>
      <c r="H607" s="106"/>
      <c r="I607" s="106"/>
      <c r="J607" s="106"/>
      <c r="K607" s="106"/>
      <c r="L607" s="239"/>
    </row>
    <row r="608" spans="1:12" ht="14.25">
      <c r="A608" s="106"/>
      <c r="B608" s="106"/>
      <c r="C608" s="106"/>
      <c r="D608" s="106"/>
      <c r="E608" s="106"/>
      <c r="F608" s="106"/>
      <c r="G608" s="106"/>
      <c r="H608" s="106"/>
      <c r="I608" s="106"/>
      <c r="J608" s="106"/>
      <c r="K608" s="106"/>
      <c r="L608" s="239"/>
    </row>
    <row r="609" spans="1:12" ht="14.25">
      <c r="A609" s="106"/>
      <c r="B609" s="106"/>
      <c r="C609" s="106"/>
      <c r="D609" s="106"/>
      <c r="E609" s="106"/>
      <c r="F609" s="106"/>
      <c r="G609" s="106"/>
      <c r="H609" s="106"/>
      <c r="I609" s="106"/>
      <c r="J609" s="106"/>
      <c r="K609" s="106"/>
      <c r="L609" s="239"/>
    </row>
    <row r="610" spans="1:12" ht="14.25">
      <c r="A610" s="106"/>
      <c r="B610" s="106"/>
      <c r="C610" s="106"/>
      <c r="D610" s="106"/>
      <c r="E610" s="106"/>
      <c r="F610" s="106"/>
      <c r="G610" s="106"/>
      <c r="H610" s="106"/>
      <c r="I610" s="106"/>
      <c r="J610" s="106"/>
      <c r="K610" s="106"/>
      <c r="L610" s="239"/>
    </row>
    <row r="611" spans="1:12" ht="14.25">
      <c r="A611" s="106"/>
      <c r="B611" s="106"/>
      <c r="C611" s="106"/>
      <c r="D611" s="106"/>
      <c r="E611" s="106"/>
      <c r="F611" s="106"/>
      <c r="G611" s="106"/>
      <c r="H611" s="106"/>
      <c r="I611" s="106"/>
      <c r="J611" s="106"/>
      <c r="K611" s="106"/>
      <c r="L611" s="106"/>
    </row>
    <row r="612" spans="1:12" ht="14.25">
      <c r="A612" s="106"/>
      <c r="B612" s="106"/>
      <c r="C612" s="106"/>
      <c r="D612" s="106"/>
      <c r="E612" s="106"/>
      <c r="F612" s="106"/>
      <c r="G612" s="106"/>
      <c r="H612" s="106"/>
      <c r="I612" s="106"/>
      <c r="J612" s="106"/>
      <c r="K612" s="106"/>
      <c r="L612" s="239"/>
    </row>
    <row r="613" spans="1:12" ht="14.25">
      <c r="A613" s="106"/>
      <c r="B613" s="106"/>
      <c r="C613" s="106"/>
      <c r="D613" s="106"/>
      <c r="E613" s="106"/>
      <c r="F613" s="106"/>
      <c r="G613" s="106"/>
      <c r="H613" s="106"/>
      <c r="I613" s="106"/>
      <c r="J613" s="106"/>
      <c r="K613" s="106"/>
      <c r="L613" s="239"/>
    </row>
    <row r="614" spans="1:12" ht="14.25">
      <c r="A614" s="106"/>
      <c r="B614" s="106"/>
      <c r="C614" s="106"/>
      <c r="D614" s="106"/>
      <c r="E614" s="106"/>
      <c r="F614" s="106"/>
      <c r="G614" s="106"/>
      <c r="H614" s="106"/>
      <c r="I614" s="106"/>
      <c r="J614" s="106"/>
      <c r="K614" s="106"/>
      <c r="L614" s="239"/>
    </row>
    <row r="615" spans="1:12" ht="14.25">
      <c r="A615" s="243"/>
      <c r="B615" s="106"/>
      <c r="C615" s="106"/>
      <c r="D615" s="106"/>
      <c r="E615" s="106"/>
      <c r="F615" s="106"/>
      <c r="G615" s="106"/>
      <c r="H615" s="106"/>
      <c r="I615" s="106"/>
      <c r="J615" s="106"/>
      <c r="K615" s="106"/>
      <c r="L615" s="239"/>
    </row>
    <row r="616" spans="1:12" ht="14.25">
      <c r="A616" s="243"/>
      <c r="B616" s="106"/>
      <c r="C616" s="106"/>
      <c r="D616" s="106"/>
      <c r="E616" s="106"/>
      <c r="F616" s="106"/>
      <c r="G616" s="106"/>
      <c r="H616" s="106"/>
      <c r="I616" s="106"/>
      <c r="J616" s="106"/>
      <c r="K616" s="106"/>
      <c r="L616" s="239"/>
    </row>
    <row r="617" spans="1:12" ht="14.25">
      <c r="A617" s="106"/>
      <c r="B617" s="239"/>
      <c r="C617" s="239"/>
      <c r="D617" s="239"/>
      <c r="E617" s="239"/>
      <c r="F617" s="239"/>
      <c r="G617" s="239"/>
      <c r="H617" s="239"/>
      <c r="I617" s="239"/>
      <c r="J617" s="239"/>
      <c r="K617" s="239"/>
      <c r="L617" s="239"/>
    </row>
    <row r="618" spans="1:12" ht="14.25">
      <c r="A618" s="106"/>
      <c r="B618" s="239"/>
      <c r="C618" s="239"/>
      <c r="D618" s="239"/>
      <c r="E618" s="239"/>
      <c r="F618" s="239"/>
      <c r="G618" s="239"/>
      <c r="H618" s="239"/>
      <c r="I618" s="239"/>
      <c r="J618" s="239"/>
      <c r="K618" s="239"/>
      <c r="L618" s="239"/>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row r="621" spans="1:12">
      <c r="A621" s="7"/>
      <c r="B621" s="7"/>
      <c r="C621" s="7"/>
      <c r="D621" s="7"/>
      <c r="E621" s="7"/>
      <c r="F621" s="7"/>
      <c r="G621" s="7"/>
      <c r="H621" s="7"/>
      <c r="I621" s="7"/>
      <c r="J621" s="7"/>
      <c r="K621" s="7"/>
      <c r="L621" s="7"/>
    </row>
  </sheetData>
  <mergeCells count="126">
    <mergeCell ref="G18:H18"/>
    <mergeCell ref="I18:J18"/>
    <mergeCell ref="A1:K2"/>
    <mergeCell ref="A3:K3"/>
    <mergeCell ref="A5:L5"/>
    <mergeCell ref="A6:L6"/>
    <mergeCell ref="B9:F9"/>
    <mergeCell ref="B10:F10"/>
    <mergeCell ref="B20:D20"/>
    <mergeCell ref="B21:D21"/>
    <mergeCell ref="B22:D22"/>
    <mergeCell ref="B23:D23"/>
    <mergeCell ref="B24:D24"/>
    <mergeCell ref="B25:D25"/>
    <mergeCell ref="B11:F11"/>
    <mergeCell ref="B15:F15"/>
    <mergeCell ref="B18:D18"/>
    <mergeCell ref="E18:F18"/>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A157:K158"/>
    <mergeCell ref="A159:K159"/>
    <mergeCell ref="F212:J212"/>
    <mergeCell ref="A225:K226"/>
    <mergeCell ref="A227:K227"/>
    <mergeCell ref="A302:K303"/>
    <mergeCell ref="C125:E125"/>
    <mergeCell ref="C126:E126"/>
    <mergeCell ref="C127:E127"/>
    <mergeCell ref="C128:E128"/>
    <mergeCell ref="C129:E129"/>
    <mergeCell ref="C130:E130"/>
    <mergeCell ref="K444:L444"/>
    <mergeCell ref="K445:L445"/>
    <mergeCell ref="K446:L446"/>
    <mergeCell ref="K447:L447"/>
    <mergeCell ref="K448:L448"/>
    <mergeCell ref="K449:L449"/>
    <mergeCell ref="A304:K304"/>
    <mergeCell ref="A363:K364"/>
    <mergeCell ref="A365:K365"/>
    <mergeCell ref="A439:K440"/>
    <mergeCell ref="A441:K441"/>
    <mergeCell ref="K443:L443"/>
    <mergeCell ref="K456:L456"/>
    <mergeCell ref="K457:L457"/>
    <mergeCell ref="K458:L458"/>
    <mergeCell ref="K459:L459"/>
    <mergeCell ref="A520:K521"/>
    <mergeCell ref="A522:K522"/>
    <mergeCell ref="K450:L450"/>
    <mergeCell ref="K451:L451"/>
    <mergeCell ref="K452:L452"/>
    <mergeCell ref="K453:L453"/>
    <mergeCell ref="K454:L454"/>
    <mergeCell ref="K455:L455"/>
    <mergeCell ref="B529:D529"/>
    <mergeCell ref="G529:J529"/>
    <mergeCell ref="B530:D530"/>
    <mergeCell ref="G530:J530"/>
    <mergeCell ref="B531:D531"/>
    <mergeCell ref="G531:J531"/>
    <mergeCell ref="B526:D526"/>
    <mergeCell ref="G526:J526"/>
    <mergeCell ref="B527:D527"/>
    <mergeCell ref="G527:J527"/>
    <mergeCell ref="B528:D528"/>
    <mergeCell ref="G528:J528"/>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48:D548"/>
    <mergeCell ref="G548:J548"/>
    <mergeCell ref="B549:D549"/>
    <mergeCell ref="G549:J549"/>
    <mergeCell ref="B550:D550"/>
    <mergeCell ref="G550:J550"/>
    <mergeCell ref="B545:D545"/>
    <mergeCell ref="G545:J545"/>
    <mergeCell ref="B546:D546"/>
    <mergeCell ref="G546:J546"/>
    <mergeCell ref="B547:D547"/>
    <mergeCell ref="G547:J547"/>
    <mergeCell ref="B561:D561"/>
    <mergeCell ref="E561:J561"/>
    <mergeCell ref="B562:D562"/>
    <mergeCell ref="E562:J562"/>
    <mergeCell ref="B563:D563"/>
    <mergeCell ref="E563:J563"/>
    <mergeCell ref="B551:D551"/>
    <mergeCell ref="G551:J551"/>
    <mergeCell ref="A555:K556"/>
    <mergeCell ref="A557:K557"/>
    <mergeCell ref="B560:D560"/>
    <mergeCell ref="E560:J560"/>
    <mergeCell ref="B571:K575"/>
    <mergeCell ref="B583:K584"/>
    <mergeCell ref="B586:K587"/>
    <mergeCell ref="B588:K589"/>
    <mergeCell ref="B564:D564"/>
    <mergeCell ref="E564:J564"/>
    <mergeCell ref="B565:D565"/>
    <mergeCell ref="E565:J565"/>
    <mergeCell ref="B566:D566"/>
    <mergeCell ref="E566:J566"/>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40"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4"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cp:lastPrinted>2019-09-26T14:00:41Z</cp:lastPrinted>
  <dcterms:created xsi:type="dcterms:W3CDTF">2019-09-26T13:59:45Z</dcterms:created>
  <dcterms:modified xsi:type="dcterms:W3CDTF">2019-09-26T14:00:50Z</dcterms:modified>
</cp:coreProperties>
</file>