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Annex 2D" sheetId="1" r:id="rId1"/>
  </sheets>
  <definedNames>
    <definedName name="_xlnm.Print_Area" localSheetId="0">'Annex 2D'!$A$1:$L$617</definedName>
  </definedNames>
  <calcPr calcId="145621"/>
</workbook>
</file>

<file path=xl/calcChain.xml><?xml version="1.0" encoding="utf-8"?>
<calcChain xmlns="http://schemas.openxmlformats.org/spreadsheetml/2006/main">
  <c r="C385" i="1" l="1"/>
  <c r="E385" i="1"/>
  <c r="D385" i="1"/>
  <c r="B385" i="1"/>
  <c r="E376" i="1"/>
  <c r="D376" i="1"/>
  <c r="C376" i="1"/>
  <c r="B376" i="1"/>
  <c r="B361" i="1"/>
  <c r="E361" i="1"/>
  <c r="D361" i="1"/>
  <c r="C361" i="1"/>
  <c r="E355" i="1"/>
  <c r="D355" i="1"/>
  <c r="C355" i="1"/>
  <c r="B355" i="1"/>
  <c r="B349" i="1"/>
  <c r="C349" i="1"/>
  <c r="E349" i="1"/>
  <c r="D349" i="1"/>
  <c r="B342" i="1"/>
  <c r="E342" i="1"/>
  <c r="D342" i="1"/>
  <c r="C342" i="1"/>
  <c r="B326" i="1"/>
  <c r="E326" i="1"/>
  <c r="D326" i="1"/>
  <c r="C326" i="1"/>
  <c r="E319" i="1"/>
  <c r="D319" i="1"/>
  <c r="C319" i="1"/>
  <c r="B319" i="1"/>
  <c r="E300" i="1"/>
  <c r="D300" i="1"/>
  <c r="C300" i="1"/>
  <c r="B300" i="1"/>
  <c r="E277" i="1"/>
  <c r="D277" i="1"/>
  <c r="C277" i="1"/>
  <c r="B277" i="1"/>
  <c r="E258" i="1"/>
  <c r="D258" i="1"/>
  <c r="C258" i="1"/>
  <c r="B258" i="1"/>
  <c r="E239" i="1"/>
  <c r="C239" i="1"/>
  <c r="D239" i="1"/>
  <c r="B166" i="1" s="1"/>
  <c r="B239" i="1"/>
  <c r="E223" i="1"/>
  <c r="J220" i="1"/>
  <c r="H217" i="1"/>
  <c r="H216" i="1"/>
  <c r="H215" i="1"/>
  <c r="H214" i="1"/>
  <c r="D223" i="1"/>
  <c r="C223" i="1"/>
  <c r="B223" i="1"/>
  <c r="E208" i="1"/>
  <c r="C208" i="1"/>
  <c r="E207" i="1"/>
  <c r="C207" i="1"/>
  <c r="E206" i="1"/>
  <c r="C206" i="1"/>
  <c r="E205" i="1"/>
  <c r="C205" i="1"/>
  <c r="D204" i="1"/>
  <c r="E204" i="1" s="1"/>
  <c r="B204" i="1"/>
  <c r="C204" i="1" s="1"/>
  <c r="C203" i="1"/>
  <c r="B199" i="1"/>
  <c r="H123" i="1"/>
  <c r="H139" i="1"/>
  <c r="H122" i="1" s="1"/>
  <c r="D111" i="1"/>
  <c r="D110" i="1"/>
  <c r="B109" i="1"/>
  <c r="B103" i="1"/>
  <c r="B96" i="1"/>
  <c r="D491" i="1"/>
  <c r="B412" i="1"/>
  <c r="G43" i="1"/>
  <c r="G42" i="1"/>
  <c r="G41" i="1"/>
  <c r="B12" i="1"/>
  <c r="H128" i="1" l="1"/>
  <c r="F223" i="1"/>
  <c r="H223" i="1"/>
  <c r="H143" i="1"/>
  <c r="B176" i="1"/>
  <c r="B174" i="1"/>
  <c r="D203" i="1"/>
  <c r="E203" i="1" s="1"/>
</calcChain>
</file>

<file path=xl/sharedStrings.xml><?xml version="1.0" encoding="utf-8"?>
<sst xmlns="http://schemas.openxmlformats.org/spreadsheetml/2006/main" count="1660" uniqueCount="720">
  <si>
    <t>Santander UK plc €35bn Regulated Covered Bond Programme</t>
  </si>
  <si>
    <t>This document is directed at persons in the UK and other EEA countries who are market counterparties and intermediate customers and may not be used or relied upon by private customers (as such terms are defined by the rules of the Financial Conduct Authority). Nothing in this document is, or is to be construed as, an offer of or invitation to subscribe for, underwrite or purchase securities in any jurisdiction.   Nothing in this document constitutes an offer of securities for sale in the United States.</t>
  </si>
  <si>
    <t>This report is for information purposes only and is not intended as an offer or invitation with respect to the purchase or sale of security.  Reliance should not be placed on the information herein when making any decision whether to buy, hold or sell notes (or other securities) or for any other purpose.</t>
  </si>
  <si>
    <t>Administration</t>
  </si>
  <si>
    <r>
      <t>Name of issuer</t>
    </r>
    <r>
      <rPr>
        <vertAlign val="superscript"/>
        <sz val="10"/>
        <rFont val="Arial"/>
        <family val="2"/>
      </rPr>
      <t xml:space="preserve"> (29)</t>
    </r>
  </si>
  <si>
    <t>Santander UK plc</t>
  </si>
  <si>
    <t>Name of RCB programme</t>
  </si>
  <si>
    <t>Santander UK plc €35bn Global Covered Bond Programme</t>
  </si>
  <si>
    <t>Name, job title and contact details of person validating this form</t>
  </si>
  <si>
    <t>Martin McKinney, Medium Term Funding, mtf@santander.co.uk</t>
  </si>
  <si>
    <t>Date of form submission</t>
  </si>
  <si>
    <t>Start Date of reporting period</t>
  </si>
  <si>
    <r>
      <t>End Date of reporting report</t>
    </r>
    <r>
      <rPr>
        <vertAlign val="superscript"/>
        <sz val="10"/>
        <rFont val="Arial"/>
        <family val="2"/>
      </rPr>
      <t>(1)</t>
    </r>
  </si>
  <si>
    <t>Web links - prospectus, transaction documents, loan-level data</t>
  </si>
  <si>
    <t xml:space="preserve">https://boeportal.co.uk/SantanderUK </t>
  </si>
  <si>
    <t>Counterparties, Ratings</t>
  </si>
  <si>
    <t>Counterparty/ies</t>
  </si>
  <si>
    <t>Fitch</t>
  </si>
  <si>
    <t>Moody's</t>
  </si>
  <si>
    <t>S&amp;P</t>
  </si>
  <si>
    <t>Rating trigger</t>
  </si>
  <si>
    <t>Current rating</t>
  </si>
  <si>
    <t>Covered bonds</t>
  </si>
  <si>
    <t>-</t>
  </si>
  <si>
    <t>AAA</t>
  </si>
  <si>
    <t>Aaa</t>
  </si>
  <si>
    <t>na</t>
  </si>
  <si>
    <r>
      <t>Issuer</t>
    </r>
    <r>
      <rPr>
        <vertAlign val="superscript"/>
        <sz val="10"/>
        <rFont val="Arial"/>
        <family val="2"/>
      </rPr>
      <t>(2)</t>
    </r>
  </si>
  <si>
    <t>A+ / F1</t>
  </si>
  <si>
    <t>Aa3 / P-1</t>
  </si>
  <si>
    <t>A / A-1</t>
  </si>
  <si>
    <t>Seller(s)</t>
  </si>
  <si>
    <t>Account bank</t>
  </si>
  <si>
    <t>&lt;A / &lt;F1</t>
  </si>
  <si>
    <t>- / &lt;P-1</t>
  </si>
  <si>
    <t xml:space="preserve"> - / &lt;A-1</t>
  </si>
  <si>
    <t>Stand-by account bank</t>
  </si>
  <si>
    <t>None</t>
  </si>
  <si>
    <t>Servicer(s)</t>
  </si>
  <si>
    <t>&lt;BBB- / -</t>
  </si>
  <si>
    <t>&lt;Baa3 / -</t>
  </si>
  <si>
    <t>Stand-by servicer(s)</t>
  </si>
  <si>
    <r>
      <t xml:space="preserve">Swap provider(s) on cover pool </t>
    </r>
    <r>
      <rPr>
        <vertAlign val="superscript"/>
        <sz val="10"/>
        <rFont val="Arial"/>
        <family val="2"/>
      </rPr>
      <t>(30)</t>
    </r>
  </si>
  <si>
    <r>
      <t>&lt;A / &lt;F1</t>
    </r>
    <r>
      <rPr>
        <vertAlign val="superscript"/>
        <sz val="10"/>
        <rFont val="Arial"/>
        <family val="2"/>
      </rPr>
      <t>(2)</t>
    </r>
  </si>
  <si>
    <r>
      <t>&lt;A2 / &lt;P-1</t>
    </r>
    <r>
      <rPr>
        <vertAlign val="superscript"/>
        <sz val="10"/>
        <rFont val="Arial"/>
        <family val="2"/>
      </rPr>
      <t>(2)</t>
    </r>
  </si>
  <si>
    <r>
      <t>&lt;A / &lt;A-1</t>
    </r>
    <r>
      <rPr>
        <vertAlign val="superscript"/>
        <sz val="10"/>
        <rFont val="Arial"/>
        <family val="2"/>
      </rPr>
      <t>(5)</t>
    </r>
  </si>
  <si>
    <t>Stand-by swap provider(s) on cover pool</t>
  </si>
  <si>
    <r>
      <t>Swap notional amount(s) (GBP)</t>
    </r>
    <r>
      <rPr>
        <vertAlign val="superscript"/>
        <sz val="10"/>
        <rFont val="Arial"/>
        <family val="2"/>
      </rPr>
      <t>(3)</t>
    </r>
  </si>
  <si>
    <t>Swap notional maturity/ies</t>
  </si>
  <si>
    <r>
      <t>LLP receive rate/margin</t>
    </r>
    <r>
      <rPr>
        <vertAlign val="superscript"/>
        <sz val="10"/>
        <rFont val="Arial"/>
        <family val="2"/>
      </rPr>
      <t>(4)</t>
    </r>
  </si>
  <si>
    <t>Libor +1.79%</t>
  </si>
  <si>
    <r>
      <t>LLP pay rate/margin</t>
    </r>
    <r>
      <rPr>
        <vertAlign val="superscript"/>
        <sz val="10"/>
        <rFont val="Arial"/>
        <family val="2"/>
      </rPr>
      <t>(4)</t>
    </r>
  </si>
  <si>
    <t>Collateral posting amount(s) (GBP)</t>
  </si>
  <si>
    <t>Currency swap provider for Series 3 (EUR)</t>
  </si>
  <si>
    <t>HSBC Bank plc</t>
  </si>
  <si>
    <t>Currency swap provider for Series 60 (EUR)</t>
  </si>
  <si>
    <t>National Australia Bank</t>
  </si>
  <si>
    <t>Swap notional amount(s) (EUR)</t>
  </si>
  <si>
    <t>LLP receive rate/margin</t>
  </si>
  <si>
    <t>LLP pay rate/margin</t>
  </si>
  <si>
    <t>Libor +0.0487%</t>
  </si>
  <si>
    <t>Libor +0.5450%</t>
  </si>
  <si>
    <t>Collateral posting amount(s) (EUR)</t>
  </si>
  <si>
    <t>Fitch Current Rating</t>
  </si>
  <si>
    <t>AA- / F1+</t>
  </si>
  <si>
    <t>Moody's Current Rating</t>
  </si>
  <si>
    <t>S&amp;P Current Rating</t>
  </si>
  <si>
    <t>AA- / A-1+</t>
  </si>
  <si>
    <t xml:space="preserve">NatWest Markets plc </t>
  </si>
  <si>
    <t>Currency swap provider for Series 61 (EUR)</t>
  </si>
  <si>
    <t>Natixis</t>
  </si>
  <si>
    <t>Libor +0.5215%</t>
  </si>
  <si>
    <t>A / F1</t>
  </si>
  <si>
    <t>Baa2 / P-2</t>
  </si>
  <si>
    <t>A1 / P-1</t>
  </si>
  <si>
    <t>A- / A-2</t>
  </si>
  <si>
    <t>BNP Paribas</t>
  </si>
  <si>
    <r>
      <t xml:space="preserve">(1) </t>
    </r>
    <r>
      <rPr>
        <sz val="10"/>
        <color indexed="23"/>
        <rFont val="Arial"/>
        <family val="2"/>
      </rPr>
      <t>On 23rd June 2015 the Master Definitions and Construction Agreement definitions of 'Calculation Date' and 'Calculation Period' were amended.</t>
    </r>
  </si>
  <si>
    <t xml:space="preserve"> The 'Calculation Date' was amended from the third London Business Day prior to each LLP Payment Date to the first London Business Day.</t>
  </si>
  <si>
    <t xml:space="preserve"> The 'Calculation Period' was amended to the period from (and including) the first calendar day of each calendar month to (but excluding) the first calendar day of the next following calendar month.</t>
  </si>
  <si>
    <r>
      <t xml:space="preserve">(2) </t>
    </r>
    <r>
      <rPr>
        <sz val="10"/>
        <color indexed="23"/>
        <rFont val="Arial"/>
        <family val="2"/>
      </rPr>
      <t>There are no minimum rating requirements on the issuer, although its ratings are linked to certain programme triggers - see the Programme Triggers section.</t>
    </r>
  </si>
  <si>
    <t>A+ / A-1</t>
  </si>
  <si>
    <r>
      <t>(3)</t>
    </r>
    <r>
      <rPr>
        <sz val="10"/>
        <color indexed="23"/>
        <rFont val="Arial"/>
        <family val="2"/>
      </rPr>
      <t xml:space="preserve"> The interest rate swap notional is the sum of all interest rate swap notionals as at the start of the Calculation Period. Note that under an Amendment Agreement dated 24 December 2012, the interest rate swaps </t>
    </r>
  </si>
  <si>
    <t xml:space="preserve">    may be consolidated into one "cover pool swap" at a future date, at the LLP's election.</t>
  </si>
  <si>
    <t>Currency swap provider for Series 59 (EUR)</t>
  </si>
  <si>
    <r>
      <rPr>
        <vertAlign val="superscript"/>
        <sz val="10"/>
        <color indexed="23"/>
        <rFont val="Arial"/>
        <family val="2"/>
      </rPr>
      <t>(4)</t>
    </r>
    <r>
      <rPr>
        <sz val="10"/>
        <color indexed="23"/>
        <rFont val="Arial"/>
        <family val="2"/>
      </rPr>
      <t xml:space="preserve"> LLP receive/pay margins are an average across all interest rate swaps </t>
    </r>
  </si>
  <si>
    <r>
      <t>(5)</t>
    </r>
    <r>
      <rPr>
        <sz val="10"/>
        <color indexed="23"/>
        <rFont val="Arial"/>
        <family val="2"/>
      </rPr>
      <t xml:space="preserve"> For triggers relating to the swap providers on the cover pool the rating trigger disclosed is the next trigger point - there may be subsequent triggers and these are detailed in the relevant swap agreement. For triggers </t>
    </r>
  </si>
  <si>
    <t xml:space="preserve">    relating to the covered bond swaps, see table "Programme Triggers"</t>
  </si>
  <si>
    <r>
      <t>(29)</t>
    </r>
    <r>
      <rPr>
        <sz val="10"/>
        <color indexed="23"/>
        <rFont val="Arial"/>
        <family val="2"/>
      </rPr>
      <t xml:space="preserve"> As part of the ring-fence planning, we have commenced the realignment of the wholesale funding structure of our operating companies, Santander UK plc and Abbey National Treasury Services plc (ANTS). </t>
    </r>
  </si>
  <si>
    <t>Libor +0.4275%</t>
  </si>
  <si>
    <t xml:space="preserve">     As a consequence, as of 1st June 16, Santander UK plc will become the issuer in respect of the outstanding notes which were issued by ANTS under its wholesale funding programmes and some standalone securities. Please see</t>
  </si>
  <si>
    <t xml:space="preserve">    additional information published in Santander UK Investor Update Q1 2016 Results </t>
  </si>
  <si>
    <t>http://www.santander.co.uk/uk/about-santander-uk/investor-relations/santander-uk-group-holdings-plc</t>
  </si>
  <si>
    <t xml:space="preserve">    and the RNS published on the 27th of April 2016</t>
  </si>
  <si>
    <t>http://www.londonstockexchange.com/exchange/news/market-news/market-news-detail/84LC/12793766.html</t>
  </si>
  <si>
    <t>Aa3 / Prime-1</t>
  </si>
  <si>
    <r>
      <t>(30)</t>
    </r>
    <r>
      <rPr>
        <sz val="10"/>
        <color indexed="23"/>
        <rFont val="Arial"/>
        <family val="2"/>
      </rPr>
      <t xml:space="preserve"> As of  30th of March 2016, Abbey National Treasury Services transferred all the rights, duties and obligations as the provider of the Swap on the Cover Pool to Santander UK plc </t>
    </r>
  </si>
  <si>
    <t xml:space="preserve">     Abbey National Treasury Services will still act as Covered Bond Swap Provider to the LLP to hedge certain interest rate, currency and/other risks in respects of amounts received by the LLP under the loans in the </t>
  </si>
  <si>
    <t xml:space="preserve">     portfolio and any relevant Interest Rate Swaps. Currently Abbey National Treasury acts as a Covered Bond Swap provider for the whole programme (except for Series 3, 59, 60 and 61 which are all, or partially, externally hedged)</t>
  </si>
  <si>
    <t>Accounts, Ledgers</t>
  </si>
  <si>
    <t>Target Value</t>
  </si>
  <si>
    <t>Revenue receipts (please disclose all parts of waterfall)</t>
  </si>
  <si>
    <t xml:space="preserve">  Revenue Receipts (on the Loans)</t>
  </si>
  <si>
    <t xml:space="preserve">  Other net income (including interest on bank accounts)</t>
  </si>
  <si>
    <t xml:space="preserve">  Excess amount released from Reserve Fund</t>
  </si>
  <si>
    <t xml:space="preserve">  Premia received from outgoing Swap Provider</t>
  </si>
  <si>
    <t xml:space="preserve">  Amounts receivable under interest rate swap</t>
  </si>
  <si>
    <t>Available Revenue Receipts</t>
  </si>
  <si>
    <r>
      <t xml:space="preserve">  Senior fees (including Cash Manager, Servicer &amp; Asset Monitor)</t>
    </r>
    <r>
      <rPr>
        <vertAlign val="superscript"/>
        <sz val="10"/>
        <rFont val="Arial"/>
        <family val="2"/>
      </rPr>
      <t>(6)</t>
    </r>
  </si>
  <si>
    <r>
      <t xml:space="preserve">  Amounts due under interest rate swap</t>
    </r>
    <r>
      <rPr>
        <vertAlign val="superscript"/>
        <sz val="10"/>
        <rFont val="Arial"/>
        <family val="2"/>
      </rPr>
      <t>(6)</t>
    </r>
  </si>
  <si>
    <r>
      <t xml:space="preserve">  Amounts due under cover bond swaps</t>
    </r>
    <r>
      <rPr>
        <vertAlign val="superscript"/>
        <sz val="10"/>
        <rFont val="Arial"/>
        <family val="2"/>
      </rPr>
      <t>(7)</t>
    </r>
  </si>
  <si>
    <r>
      <t xml:space="preserve">  Amounts due under Intercompany Loan</t>
    </r>
    <r>
      <rPr>
        <vertAlign val="superscript"/>
        <sz val="10"/>
        <rFont val="Arial"/>
        <family val="2"/>
      </rPr>
      <t>(7)</t>
    </r>
  </si>
  <si>
    <r>
      <t xml:space="preserve">  Amounts added to Reserve Fund</t>
    </r>
    <r>
      <rPr>
        <vertAlign val="superscript"/>
        <sz val="10"/>
        <rFont val="Arial"/>
        <family val="2"/>
      </rPr>
      <t>(6)</t>
    </r>
  </si>
  <si>
    <r>
      <t xml:space="preserve">  Deferred Consideration</t>
    </r>
    <r>
      <rPr>
        <vertAlign val="superscript"/>
        <sz val="10"/>
        <rFont val="Arial"/>
        <family val="2"/>
      </rPr>
      <t>(6)</t>
    </r>
  </si>
  <si>
    <r>
      <t xml:space="preserve">  Members' profit</t>
    </r>
    <r>
      <rPr>
        <vertAlign val="superscript"/>
        <sz val="10"/>
        <rFont val="Arial"/>
        <family val="2"/>
      </rPr>
      <t>(6)</t>
    </r>
  </si>
  <si>
    <t>Total distributed</t>
  </si>
  <si>
    <t>Principal receipts (please disclose all parts of waterfall)</t>
  </si>
  <si>
    <t xml:space="preserve">  Principal Receipts (on the Loans)</t>
  </si>
  <si>
    <t xml:space="preserve">  Any other amount standing to credit Principal Ledger</t>
  </si>
  <si>
    <t xml:space="preserve">  Cash Capital Contribution from Members</t>
  </si>
  <si>
    <t xml:space="preserve">  Termination payment received from a Swap Provider</t>
  </si>
  <si>
    <t>Amounts released from Pre-Maturity Liquidity Ledger</t>
  </si>
  <si>
    <t>Available Principal Receipts</t>
  </si>
  <si>
    <r>
      <t xml:space="preserve">  Credit to Pre-Maturity Liquidity Ledger</t>
    </r>
    <r>
      <rPr>
        <vertAlign val="superscript"/>
        <sz val="10"/>
        <rFont val="Arial"/>
        <family val="2"/>
      </rPr>
      <t>(6)</t>
    </r>
  </si>
  <si>
    <r>
      <t xml:space="preserve">  Purchase of New Loans</t>
    </r>
    <r>
      <rPr>
        <vertAlign val="superscript"/>
        <sz val="10"/>
        <rFont val="Arial"/>
        <family val="2"/>
      </rPr>
      <t>(7)</t>
    </r>
  </si>
  <si>
    <r>
      <t xml:space="preserve">  Deposit in GIC to satisfy ACT test</t>
    </r>
    <r>
      <rPr>
        <vertAlign val="superscript"/>
        <sz val="10"/>
        <rFont val="Arial"/>
        <family val="2"/>
      </rPr>
      <t>(6)</t>
    </r>
  </si>
  <si>
    <r>
      <t xml:space="preserve">  Repayment of Term Advance</t>
    </r>
    <r>
      <rPr>
        <vertAlign val="superscript"/>
        <sz val="10"/>
        <rFont val="Arial"/>
        <family val="2"/>
      </rPr>
      <t>(7)</t>
    </r>
  </si>
  <si>
    <r>
      <t xml:space="preserve">(7) </t>
    </r>
    <r>
      <rPr>
        <sz val="10"/>
        <color indexed="23"/>
        <rFont val="Arial"/>
        <family val="2"/>
      </rPr>
      <t>Waterfall Item will debit Revenue/Principal Ledger and credit Payment Ledger on the LLP Payment Date and paid to the relevant counterparty or ledger on the LLP Payment Date</t>
    </r>
  </si>
  <si>
    <r>
      <t xml:space="preserve">  Capital Distribution</t>
    </r>
    <r>
      <rPr>
        <vertAlign val="superscript"/>
        <sz val="10"/>
        <rFont val="Arial"/>
        <family val="2"/>
      </rPr>
      <t>(6)</t>
    </r>
  </si>
  <si>
    <r>
      <t xml:space="preserve">(8) </t>
    </r>
    <r>
      <rPr>
        <sz val="10"/>
        <color indexed="23"/>
        <rFont val="Arial"/>
        <family val="2"/>
      </rPr>
      <t xml:space="preserve">Waterfall Item will debit Revenue/Principal Ledger and credit Payment Ledger on the LLP Payment Date and paid to the relevant counterparty on the relevant Covered Bond, </t>
    </r>
  </si>
  <si>
    <t>Covered Bond Swap or Loan Purchase Payment Date</t>
  </si>
  <si>
    <r>
      <t>Reserve ledger</t>
    </r>
    <r>
      <rPr>
        <vertAlign val="superscript"/>
        <sz val="10"/>
        <rFont val="Arial"/>
        <family val="2"/>
      </rPr>
      <t>(8)</t>
    </r>
  </si>
  <si>
    <r>
      <rPr>
        <vertAlign val="superscript"/>
        <sz val="10"/>
        <color indexed="23"/>
        <rFont val="Arial"/>
        <family val="2"/>
      </rPr>
      <t xml:space="preserve">(8) </t>
    </r>
    <r>
      <rPr>
        <sz val="10"/>
        <color indexed="23"/>
        <rFont val="Arial"/>
        <family val="2"/>
      </rPr>
      <t>Principal Receipts within GIC Account includes principal in the Principal Ledger and Payments Ledger at the Calculation Date</t>
    </r>
  </si>
  <si>
    <r>
      <t>Payments ledger</t>
    </r>
    <r>
      <rPr>
        <vertAlign val="superscript"/>
        <sz val="10"/>
        <rFont val="Arial"/>
        <family val="2"/>
      </rPr>
      <t>(8)</t>
    </r>
  </si>
  <si>
    <r>
      <t>Principal ledger</t>
    </r>
    <r>
      <rPr>
        <vertAlign val="superscript"/>
        <sz val="10"/>
        <rFont val="Arial"/>
        <family val="2"/>
      </rPr>
      <t>(8)</t>
    </r>
  </si>
  <si>
    <r>
      <t>Revenue ledger</t>
    </r>
    <r>
      <rPr>
        <vertAlign val="superscript"/>
        <sz val="10"/>
        <rFont val="Arial"/>
        <family val="2"/>
      </rPr>
      <t>(8)</t>
    </r>
  </si>
  <si>
    <t>Pre-maturity liquidity ledger</t>
  </si>
  <si>
    <t>Asset Coverage Test</t>
  </si>
  <si>
    <t>Description</t>
  </si>
  <si>
    <t>Adjusted Loan Balance Calculation</t>
  </si>
  <si>
    <t>A</t>
  </si>
  <si>
    <t>Adjusted Current Balance</t>
  </si>
  <si>
    <t>B</t>
  </si>
  <si>
    <r>
      <t>Principal Receipts held within GIC account</t>
    </r>
    <r>
      <rPr>
        <vertAlign val="superscript"/>
        <sz val="10"/>
        <rFont val="Arial"/>
        <family val="2"/>
      </rPr>
      <t>(9)</t>
    </r>
  </si>
  <si>
    <t xml:space="preserve">  A = the lower of (a) &amp; (b), where:</t>
  </si>
  <si>
    <t>C</t>
  </si>
  <si>
    <t>Cash Capital Contributions held on Capital Ledger</t>
  </si>
  <si>
    <t>(a) =</t>
  </si>
  <si>
    <t>the Aggregate Adjusted Outstanding Principal Balance, and</t>
  </si>
  <si>
    <t>D</t>
  </si>
  <si>
    <t>Substitution assets</t>
  </si>
  <si>
    <t>(b) =</t>
  </si>
  <si>
    <t>the Aggregate Arrears Adjusted Outstanding Principal Balance multiplied by the Asset Percentage.</t>
  </si>
  <si>
    <t>E</t>
  </si>
  <si>
    <t>Sales proceeds/Capital Contributions credited to Pre-Maturity Liquidity Ledger</t>
  </si>
  <si>
    <t>U</t>
  </si>
  <si>
    <r>
      <t>Supplemental Liquidity Reserve</t>
    </r>
    <r>
      <rPr>
        <vertAlign val="superscript"/>
        <sz val="10"/>
        <rFont val="Arial"/>
        <family val="2"/>
      </rPr>
      <t>(10)</t>
    </r>
  </si>
  <si>
    <t>V</t>
  </si>
  <si>
    <r>
      <t>Set-off Flexible Plus (offset)</t>
    </r>
    <r>
      <rPr>
        <vertAlign val="superscript"/>
        <sz val="10"/>
        <rFont val="Arial"/>
        <family val="2"/>
      </rPr>
      <t>(11)</t>
    </r>
  </si>
  <si>
    <t>(a)</t>
  </si>
  <si>
    <t>Aggregate Adjusted Outstanding Principal Balance shall be equal to:</t>
  </si>
  <si>
    <t>W</t>
  </si>
  <si>
    <r>
      <t>Set-off Depositor</t>
    </r>
    <r>
      <rPr>
        <vertAlign val="superscript"/>
        <sz val="10"/>
        <rFont val="Arial"/>
        <family val="2"/>
      </rPr>
      <t>(12)</t>
    </r>
  </si>
  <si>
    <t>(i)</t>
  </si>
  <si>
    <t>the Adjusted Outstanding Principal Balance, which is the lower of:</t>
  </si>
  <si>
    <t>X</t>
  </si>
  <si>
    <t>For redraw capacity</t>
  </si>
  <si>
    <t>(1) Outstanding Principal Balance of each Loan; and</t>
  </si>
  <si>
    <t>Y</t>
  </si>
  <si>
    <t>Reward loans</t>
  </si>
  <si>
    <t>(2) The Indexed Valuation of each Loan multiplied by M</t>
  </si>
  <si>
    <t>Z</t>
  </si>
  <si>
    <t>Potential negative carry</t>
  </si>
  <si>
    <t>where M =</t>
  </si>
  <si>
    <t>Total</t>
  </si>
  <si>
    <t>for non-arrears loans</t>
  </si>
  <si>
    <r>
      <t>Method used for calculating component 'A'</t>
    </r>
    <r>
      <rPr>
        <vertAlign val="superscript"/>
        <sz val="10"/>
        <rFont val="Arial"/>
        <family val="2"/>
      </rPr>
      <t>(13)</t>
    </r>
  </si>
  <si>
    <t>A(b)</t>
  </si>
  <si>
    <t>0.40</t>
  </si>
  <si>
    <t>for 90 days-plus arrears loans with indexed LTV ≤ 75%</t>
  </si>
  <si>
    <t>Asset percentage (%)</t>
  </si>
  <si>
    <t>for 90 days-plus arrears loans with indexed LTV &gt;75%</t>
  </si>
  <si>
    <t>Maximum asset percentage from Fitch (%)</t>
  </si>
  <si>
    <t>minus</t>
  </si>
  <si>
    <t>Maximum asset percentage from Moody's (%)</t>
  </si>
  <si>
    <t>(ii)</t>
  </si>
  <si>
    <t>the aggregate sum of the following deemed reductions to the Aggregate Adjusted Outstanding Principal Balance:</t>
  </si>
  <si>
    <t>Maximum asset percentage from S&amp;P (%)</t>
  </si>
  <si>
    <t>(1) Deemed reductions for breach of representation and warranty</t>
  </si>
  <si>
    <t>Credit support as derived from ACT (GBP)</t>
  </si>
  <si>
    <t>(2) Deemed reduction for other breach by Seller / Servicer</t>
  </si>
  <si>
    <t>Credit support as derived from ACT (%)</t>
  </si>
  <si>
    <t>Aggregate Adjusted Outstanding Principal Balance</t>
  </si>
  <si>
    <r>
      <t xml:space="preserve">(6)   </t>
    </r>
    <r>
      <rPr>
        <sz val="10"/>
        <color indexed="23"/>
        <rFont val="Arial"/>
        <family val="2"/>
      </rPr>
      <t>Waterfall Item will debit Revenue/Principal Ledger and credit Payment Ledger on the LLP Payment Date and paid to the relevant counterparty or ledger on the LLP Payment Date</t>
    </r>
  </si>
  <si>
    <t>(b)</t>
  </si>
  <si>
    <t>Aggregate Arrears Adjusted Outstanding Principal Balance shall be equal to:</t>
  </si>
  <si>
    <r>
      <t xml:space="preserve">(7)   </t>
    </r>
    <r>
      <rPr>
        <sz val="10"/>
        <color indexed="23"/>
        <rFont val="Arial"/>
        <family val="2"/>
      </rPr>
      <t xml:space="preserve">Waterfall Item will debit Revenue/Principal Ledger and credit Payment Ledger on the LLP Payment Date and paid to the relevant counterparty on the relevant Covered Bond, </t>
    </r>
  </si>
  <si>
    <t xml:space="preserve">    Covered Bond Swap or Loan Purchase Payment Date</t>
  </si>
  <si>
    <r>
      <t xml:space="preserve">(8)   </t>
    </r>
    <r>
      <rPr>
        <sz val="10"/>
        <color indexed="23"/>
        <rFont val="Arial"/>
        <family val="2"/>
      </rPr>
      <t>Balance reported as at the Calculation Date pre Revenue and Principal waterfalls</t>
    </r>
  </si>
  <si>
    <t>(2) The Indexed Valuation of each Loan multiplied by N</t>
  </si>
  <si>
    <r>
      <rPr>
        <vertAlign val="superscript"/>
        <sz val="10"/>
        <color indexed="23"/>
        <rFont val="Arial"/>
        <family val="2"/>
      </rPr>
      <t xml:space="preserve">(9)   </t>
    </r>
    <r>
      <rPr>
        <sz val="10"/>
        <color indexed="23"/>
        <rFont val="Arial"/>
        <family val="2"/>
      </rPr>
      <t>Principal in the Principal and Payments Ledger at previous LLP Calculation Date not used to aquire Loans or other Payments</t>
    </r>
  </si>
  <si>
    <t>where N =</t>
  </si>
  <si>
    <r>
      <t>(10)</t>
    </r>
    <r>
      <rPr>
        <sz val="10"/>
        <color indexed="23"/>
        <rFont val="Arial"/>
        <family val="2"/>
      </rPr>
      <t xml:space="preserve"> The Supplemental Liquidity Reserve is calculated the greater of 5% multiplied by the Adjusted Aggregate Loan Amount without taking into account factor "U" and 5% multiplied</t>
    </r>
  </si>
  <si>
    <t>1.00</t>
  </si>
  <si>
    <t xml:space="preserve">     by the sterling equivalent of the outstanding covered bonds.</t>
  </si>
  <si>
    <r>
      <t>(11)</t>
    </r>
    <r>
      <rPr>
        <sz val="10"/>
        <color indexed="23"/>
        <rFont val="Arial"/>
        <family val="2"/>
      </rPr>
      <t xml:space="preserve"> This discount is set to zero while ever the issuer is rated at least BBB+/A-2 by S&amp;P, A2 by Moody's and A/F1 by Fitch and thereafter equals 100% of cleared credit balances</t>
    </r>
  </si>
  <si>
    <t xml:space="preserve">    with respect to Flexible Plus offset accounts</t>
  </si>
  <si>
    <r>
      <t>(12)</t>
    </r>
    <r>
      <rPr>
        <sz val="10"/>
        <color indexed="23"/>
        <rFont val="Arial"/>
        <family val="2"/>
      </rPr>
      <t xml:space="preserve"> This discount is set to zero for so long as the issuer is rated at least BBB+/A-2 by S&amp;P, A2 by Moody's and A/F1 by Fitch and thereafter equals 0.85% of the</t>
    </r>
  </si>
  <si>
    <t xml:space="preserve">     aggregate outstanding principal balance of the loans in the cover pool</t>
  </si>
  <si>
    <r>
      <t>(13)</t>
    </r>
    <r>
      <rPr>
        <sz val="10"/>
        <color indexed="23"/>
        <rFont val="Arial"/>
        <family val="2"/>
      </rPr>
      <t xml:space="preserve"> A(a) is calculated as the lower of (i) the current balance of the loan, and (ii) the indexed valuation of the loan multiplied by 0.75 for non-defaulted loans, </t>
    </r>
  </si>
  <si>
    <t xml:space="preserve">             0.4 for defaulted loans with iLTV&lt;=75%, 0.25 for defaulted loans with iLTV&gt;75%.  </t>
  </si>
  <si>
    <r>
      <t xml:space="preserve"> </t>
    </r>
    <r>
      <rPr>
        <sz val="10"/>
        <color indexed="23"/>
        <rFont val="Arial"/>
        <family val="2"/>
      </rPr>
      <t xml:space="preserve">    A(b) is calculated as the Asset Percentage multiplied by the lower of (i) the current balance of the loan, and (ii) the indexed valuation of the loan </t>
    </r>
  </si>
  <si>
    <t>Aggregate Arrears Adjusted Outstanding Principal Balance multiplied by the Asset Percentage</t>
  </si>
  <si>
    <t xml:space="preserve">             multiplied by 1 for non-defaulted loans, 0.4 for defaulted loans with iLTV&lt;=75%, 0.25 for defaulted loans with iLTV&gt;75%.</t>
  </si>
  <si>
    <t>Programme currency</t>
  </si>
  <si>
    <t>Euro</t>
  </si>
  <si>
    <r>
      <t xml:space="preserve">(14) </t>
    </r>
    <r>
      <rPr>
        <sz val="10"/>
        <color indexed="23"/>
        <rFont val="Arial"/>
        <family val="2"/>
      </rPr>
      <t>Balance reported as at the Calculation Date pre Revenue and Principal waterfalls on the LLP Payment Date</t>
    </r>
  </si>
  <si>
    <t>Programme size</t>
  </si>
  <si>
    <t>EUR 35,000,000,000</t>
  </si>
  <si>
    <r>
      <t>(15)</t>
    </r>
    <r>
      <rPr>
        <sz val="10"/>
        <color indexed="23"/>
        <rFont val="Arial"/>
        <family val="2"/>
      </rPr>
      <t xml:space="preserve"> The nominal level of over collateralisation test includes the principal held in the Principal Ledger and Payments Ledger held within GIC account as at the Calculation Date</t>
    </r>
  </si>
  <si>
    <t>Covered bonds principal amount outstanding (GBP, non-GBP series converted at swap FX rate)</t>
  </si>
  <si>
    <r>
      <t>(16)</t>
    </r>
    <r>
      <rPr>
        <sz val="10"/>
        <color indexed="23"/>
        <rFont val="Arial"/>
        <family val="2"/>
      </rPr>
      <t xml:space="preserve"> Values reported as at month end</t>
    </r>
  </si>
  <si>
    <t>Covered bonds principal amount outstanding (GBP, non-GBP series converted at current spot rate)</t>
  </si>
  <si>
    <r>
      <t xml:space="preserve">(17) </t>
    </r>
    <r>
      <rPr>
        <sz val="10"/>
        <color indexed="23"/>
        <rFont val="Arial"/>
        <family val="2"/>
      </rPr>
      <t xml:space="preserve">As of the Feb 2014 the calculation for CPR quarterly average (%) and PPR quarterly average (%) has been amended to the average of the three most recent </t>
    </r>
  </si>
  <si>
    <t>Cover pool balance (GBP)</t>
  </si>
  <si>
    <t xml:space="preserve">     monthly CPR / PPR. This change aligns reporting between all Santander UK secured funding structures</t>
  </si>
  <si>
    <r>
      <t>GIC account balance (GBP)</t>
    </r>
    <r>
      <rPr>
        <vertAlign val="superscript"/>
        <sz val="10"/>
        <rFont val="Arial"/>
        <family val="2"/>
      </rPr>
      <t>(14)</t>
    </r>
  </si>
  <si>
    <r>
      <t>(18)</t>
    </r>
    <r>
      <rPr>
        <sz val="10"/>
        <color indexed="23"/>
        <rFont val="Arial"/>
        <family val="2"/>
      </rPr>
      <t xml:space="preserve"> The Constant Default Rate is not applicable to revolving programmes</t>
    </r>
  </si>
  <si>
    <t>Any additional collateral (please specify)</t>
  </si>
  <si>
    <r>
      <t xml:space="preserve">(19) </t>
    </r>
    <r>
      <rPr>
        <sz val="10"/>
        <color indexed="23"/>
        <rFont val="Arial"/>
        <family val="2"/>
      </rPr>
      <t>Source: Fitch press release “Fitch Affirms Abbey's Covered Bonds at 'AAA'; Outlook Stable, Following Programme Update" dated November 2013</t>
    </r>
  </si>
  <si>
    <t>Any additional collateral (GBP)</t>
  </si>
  <si>
    <r>
      <t xml:space="preserve">(20) </t>
    </r>
    <r>
      <rPr>
        <sz val="10"/>
        <color indexed="23"/>
        <rFont val="Arial"/>
        <family val="2"/>
      </rPr>
      <t>Source: Moody’s performance report dated March 2015</t>
    </r>
  </si>
  <si>
    <t>Aggregate balance of off-set mortgages (GBP)</t>
  </si>
  <si>
    <r>
      <t>(21)</t>
    </r>
    <r>
      <rPr>
        <sz val="10"/>
        <color indexed="23"/>
        <rFont val="Arial"/>
        <family val="2"/>
      </rPr>
      <t xml:space="preserve"> Loans bought back by seller : The amount reported is as at the date the loan was bought back</t>
    </r>
  </si>
  <si>
    <t>Aggregate deposits attaching to the cover pool (GBP)</t>
  </si>
  <si>
    <r>
      <t>(22)</t>
    </r>
    <r>
      <rPr>
        <sz val="10"/>
        <color indexed="23"/>
        <rFont val="Arial"/>
        <family val="2"/>
      </rPr>
      <t xml:space="preserve"> Data is presented on an account level basis</t>
    </r>
  </si>
  <si>
    <t>Aggregate deposits attaching specifically to the off-set mortgages (GBP)</t>
  </si>
  <si>
    <r>
      <t>(23)</t>
    </r>
    <r>
      <rPr>
        <sz val="10"/>
        <color indexed="23"/>
        <rFont val="Arial"/>
        <family val="2"/>
      </rPr>
      <t xml:space="preserve"> Margins are reported based on the index rate, therefore fixed are reported at the fixed rate, trackers are reported over BBR (0.5%) and variable over SVR (4.74%)</t>
    </r>
  </si>
  <si>
    <r>
      <t>Nominal level of overcollateralisation (GBP)</t>
    </r>
    <r>
      <rPr>
        <vertAlign val="superscript"/>
        <sz val="10"/>
        <rFont val="Arial"/>
        <family val="2"/>
      </rPr>
      <t>(15)</t>
    </r>
  </si>
  <si>
    <r>
      <t>Nominal level of overcollateralisation (%)</t>
    </r>
    <r>
      <rPr>
        <vertAlign val="superscript"/>
        <sz val="10"/>
        <rFont val="Arial"/>
        <family val="2"/>
      </rPr>
      <t>(15)</t>
    </r>
  </si>
  <si>
    <t>Number of loans in cover pool</t>
  </si>
  <si>
    <t>Average loan balance (GBP)</t>
  </si>
  <si>
    <r>
      <t xml:space="preserve">Weighted average non-indexed LTV (%) </t>
    </r>
    <r>
      <rPr>
        <vertAlign val="superscript"/>
        <sz val="10"/>
        <rFont val="Arial"/>
        <family val="2"/>
      </rPr>
      <t>(16)</t>
    </r>
  </si>
  <si>
    <r>
      <t xml:space="preserve">Weighted average indexed LTV (%) </t>
    </r>
    <r>
      <rPr>
        <vertAlign val="superscript"/>
        <sz val="10"/>
        <rFont val="Arial"/>
        <family val="2"/>
      </rPr>
      <t>(16)</t>
    </r>
  </si>
  <si>
    <r>
      <t xml:space="preserve">Weighted average seasoning (months) </t>
    </r>
    <r>
      <rPr>
        <vertAlign val="superscript"/>
        <sz val="10"/>
        <rFont val="Arial"/>
        <family val="2"/>
      </rPr>
      <t>(16)</t>
    </r>
  </si>
  <si>
    <r>
      <t>Weighted average remaining term (months)</t>
    </r>
    <r>
      <rPr>
        <vertAlign val="superscript"/>
        <sz val="10"/>
        <rFont val="Arial"/>
        <family val="2"/>
      </rPr>
      <t xml:space="preserve"> (16)</t>
    </r>
  </si>
  <si>
    <r>
      <t xml:space="preserve">Weighted average interest rate (%) </t>
    </r>
    <r>
      <rPr>
        <vertAlign val="superscript"/>
        <sz val="10"/>
        <rFont val="Arial"/>
        <family val="2"/>
      </rPr>
      <t>(16)</t>
    </r>
  </si>
  <si>
    <t>Standard Variable Rate(s) (%)</t>
  </si>
  <si>
    <r>
      <t xml:space="preserve">Constant Pre-Payment Rate (%, current month) </t>
    </r>
    <r>
      <rPr>
        <vertAlign val="superscript"/>
        <sz val="10"/>
        <rFont val="Arial"/>
        <family val="2"/>
      </rPr>
      <t>(17)</t>
    </r>
  </si>
  <si>
    <r>
      <t>Constant Pre-Payment Rate (%, quarterly average)</t>
    </r>
    <r>
      <rPr>
        <vertAlign val="superscript"/>
        <sz val="10"/>
        <rFont val="Arial"/>
        <family val="2"/>
      </rPr>
      <t xml:space="preserve"> (17)</t>
    </r>
  </si>
  <si>
    <r>
      <t xml:space="preserve">Principal Payment Rate (%, current month) </t>
    </r>
    <r>
      <rPr>
        <vertAlign val="superscript"/>
        <sz val="10"/>
        <rFont val="Arial"/>
        <family val="2"/>
      </rPr>
      <t>(17)</t>
    </r>
  </si>
  <si>
    <r>
      <t xml:space="preserve">Principal Payment Rate (%, quarterly average) </t>
    </r>
    <r>
      <rPr>
        <vertAlign val="superscript"/>
        <sz val="10"/>
        <rFont val="Arial"/>
        <family val="2"/>
      </rPr>
      <t>(17)</t>
    </r>
  </si>
  <si>
    <t xml:space="preserve">Constant Default Rate (%, current month) </t>
  </si>
  <si>
    <r>
      <t>Constant Default Rate (%, quarterly average)</t>
    </r>
    <r>
      <rPr>
        <vertAlign val="superscript"/>
        <sz val="10"/>
        <rFont val="Arial"/>
        <family val="2"/>
      </rPr>
      <t>(18)</t>
    </r>
  </si>
  <si>
    <r>
      <t>Fitch Discontinuity Cap (%)</t>
    </r>
    <r>
      <rPr>
        <vertAlign val="superscript"/>
        <sz val="10"/>
        <rFont val="Arial"/>
        <family val="2"/>
      </rPr>
      <t>(19)</t>
    </r>
  </si>
  <si>
    <t>4 (moderate risk)</t>
  </si>
  <si>
    <r>
      <t>Moody's Timely Payment Indicator</t>
    </r>
    <r>
      <rPr>
        <vertAlign val="superscript"/>
        <sz val="10"/>
        <rFont val="Arial"/>
        <family val="2"/>
      </rPr>
      <t>(20)</t>
    </r>
  </si>
  <si>
    <t>Probable</t>
  </si>
  <si>
    <r>
      <t>Moody's Collateral Score (%)</t>
    </r>
    <r>
      <rPr>
        <vertAlign val="superscript"/>
        <sz val="10"/>
        <rFont val="Arial"/>
        <family val="2"/>
      </rPr>
      <t>(20)</t>
    </r>
  </si>
  <si>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</si>
  <si>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</si>
  <si>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</si>
  <si>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</si>
  <si>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</si>
  <si>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</si>
  <si>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</si>
  <si>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</si>
  <si>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</si>
  <si>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</si>
  <si>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</si>
  <si>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r>
      <t>Loans bought back by seller(s)</t>
    </r>
    <r>
      <rPr>
        <vertAlign val="superscript"/>
        <sz val="10"/>
        <rFont val="Arial"/>
        <family val="2"/>
      </rPr>
      <t>(21)</t>
    </r>
  </si>
  <si>
    <t xml:space="preserve">   of which are non-performing loans</t>
  </si>
  <si>
    <t xml:space="preserve">   of which have breached R&amp;Ws</t>
  </si>
  <si>
    <t xml:space="preserve">   of which have had a further advance or product switch</t>
  </si>
  <si>
    <t>Loans sold into the cover pool</t>
  </si>
  <si>
    <t>Product Rate Type and Reversionary Profiles</t>
  </si>
  <si>
    <t>Weighted average</t>
  </si>
  <si>
    <t>Current rate</t>
  </si>
  <si>
    <t>Remaining teaser period (months)</t>
  </si>
  <si>
    <r>
      <t>Current margin</t>
    </r>
    <r>
      <rPr>
        <vertAlign val="superscript"/>
        <sz val="10"/>
        <rFont val="Arial"/>
        <family val="2"/>
      </rPr>
      <t>(23)</t>
    </r>
  </si>
  <si>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</si>
  <si>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</si>
  <si>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</si>
  <si>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</si>
  <si>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</si>
  <si>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</si>
  <si>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</si>
  <si>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</si>
  <si>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</si>
  <si>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</si>
  <si>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</si>
  <si>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</si>
  <si>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r>
      <t>Arrears breakdown</t>
    </r>
    <r>
      <rPr>
        <b/>
        <vertAlign val="superscript"/>
        <sz val="10"/>
        <rFont val="Arial"/>
        <family val="2"/>
      </rPr>
      <t>(24)</t>
    </r>
  </si>
  <si>
    <r>
      <t xml:space="preserve">(24) </t>
    </r>
    <r>
      <rPr>
        <sz val="10"/>
        <color indexed="23"/>
        <rFont val="Arial"/>
        <family val="2"/>
      </rPr>
      <t xml:space="preserve">The Arrears breakdown table excludes accounts in possession. </t>
    </r>
  </si>
  <si>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</si>
  <si>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</si>
  <si>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</si>
  <si>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</si>
  <si>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</si>
  <si>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</si>
  <si>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</si>
  <si>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</si>
  <si>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</si>
  <si>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</si>
  <si>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</si>
  <si>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</si>
  <si>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</si>
  <si>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</si>
  <si>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</si>
  <si>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</si>
  <si>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</si>
  <si>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</si>
  <si>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</si>
  <si>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</si>
  <si>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</si>
  <si>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</si>
  <si>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</si>
  <si>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Unknown</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</si>
  <si>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</si>
  <si>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</si>
  <si>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</si>
  <si>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</si>
  <si>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</si>
  <si>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</si>
  <si>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</si>
  <si>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</si>
  <si>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</si>
  <si>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</si>
  <si>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</si>
  <si>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</si>
  <si>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</si>
  <si>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</si>
  <si>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</si>
  <si>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</si>
  <si>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</si>
  <si>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</si>
  <si>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</si>
  <si>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</si>
  <si>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</si>
  <si>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</si>
  <si>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</si>
  <si>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East Anglia</t>
  </si>
  <si>
    <t>East Midlands</t>
  </si>
  <si>
    <t>London</t>
  </si>
  <si>
    <t>North</t>
  </si>
  <si>
    <t>North West</t>
  </si>
  <si>
    <t>Northern Ireland</t>
  </si>
  <si>
    <t>South East</t>
  </si>
  <si>
    <t>South West</t>
  </si>
  <si>
    <t>Scotland</t>
  </si>
  <si>
    <t>Wales</t>
  </si>
  <si>
    <t>West Midlands</t>
  </si>
  <si>
    <t>Yorkshire and Humberside</t>
  </si>
  <si>
    <t>Grand Total</t>
  </si>
  <si>
    <t>Repayment type</t>
  </si>
  <si>
    <t>Capital repayment</t>
  </si>
  <si>
    <t>Part-and-part</t>
  </si>
  <si>
    <t>Interest-only</t>
  </si>
  <si>
    <t>Offset</t>
  </si>
  <si>
    <r>
      <t>Seasoning</t>
    </r>
    <r>
      <rPr>
        <b/>
        <vertAlign val="superscript"/>
        <sz val="10"/>
        <rFont val="Arial"/>
        <family val="2"/>
      </rPr>
      <t>(25)</t>
    </r>
  </si>
  <si>
    <r>
      <t xml:space="preserve">(25) </t>
    </r>
    <r>
      <rPr>
        <sz val="10"/>
        <color indexed="23"/>
        <rFont val="Arial"/>
        <family val="2"/>
      </rPr>
      <t xml:space="preserve">Seasoning is the age of the loan at the report date in months based on the main mortgage completion date. Main mortgage completion date means the date the borrower </t>
    </r>
  </si>
  <si>
    <t>0-12 months</t>
  </si>
  <si>
    <t xml:space="preserve">    first took out a loan on the secured property. The initial loan may have been repaid and replaced by subsequent lending under the same mortgage. </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</si>
  <si>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</si>
  <si>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</si>
  <si>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</si>
  <si>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</si>
  <si>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</si>
  <si>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</si>
  <si>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</si>
  <si>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</si>
  <si>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</si>
  <si>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</si>
  <si>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</si>
  <si>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</si>
  <si>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</si>
  <si>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</si>
  <si>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</si>
  <si>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</si>
  <si>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Discount SVR or Unknown</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</si>
  <si>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</si>
  <si>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</si>
  <si>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</si>
  <si>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</si>
  <si>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</si>
  <si>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</si>
  <si>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</si>
  <si>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</si>
  <si>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</si>
  <si>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</si>
  <si>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</si>
  <si>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</si>
  <si>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</si>
  <si>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</si>
  <si>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</si>
  <si>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</si>
  <si>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</si>
  <si>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r>
      <t>Employment status</t>
    </r>
    <r>
      <rPr>
        <b/>
        <vertAlign val="superscript"/>
        <sz val="10"/>
        <rFont val="Arial"/>
        <family val="2"/>
      </rPr>
      <t>(26)</t>
    </r>
  </si>
  <si>
    <r>
      <t xml:space="preserve">(26) </t>
    </r>
    <r>
      <rPr>
        <sz val="10"/>
        <color indexed="23"/>
        <rFont val="Arial"/>
        <family val="2"/>
      </rPr>
      <t>Employment status is as at completion date.</t>
    </r>
  </si>
  <si>
    <t>Employed</t>
  </si>
  <si>
    <r>
      <t xml:space="preserve">(27) </t>
    </r>
    <r>
      <rPr>
        <sz val="10"/>
        <color indexed="23"/>
        <rFont val="Arial"/>
        <family val="2"/>
      </rPr>
      <t>This category includes historical accounts where data was not retained on the system.</t>
    </r>
  </si>
  <si>
    <t>Self-employed</t>
  </si>
  <si>
    <t>Unemployed</t>
  </si>
  <si>
    <t>Retired</t>
  </si>
  <si>
    <t>Guarantor</t>
  </si>
  <si>
    <r>
      <t>Other</t>
    </r>
    <r>
      <rPr>
        <vertAlign val="superscript"/>
        <sz val="10"/>
        <rFont val="Arial"/>
        <family val="2"/>
      </rPr>
      <t>(27)</t>
    </r>
  </si>
  <si>
    <r>
      <t>Covered Bonds Outstanding, Associated Derivatives</t>
    </r>
    <r>
      <rPr>
        <b/>
        <sz val="10"/>
        <rFont val="Arial"/>
        <family val="2"/>
      </rPr>
      <t xml:space="preserve"> (please disclose for all bonds outstanding)</t>
    </r>
  </si>
  <si>
    <t>Series</t>
  </si>
  <si>
    <t>Series 3</t>
  </si>
  <si>
    <t>Series 3 Tap 1</t>
  </si>
  <si>
    <t>Series 3 Tap 2</t>
  </si>
  <si>
    <t>Series 3 Tap 3</t>
  </si>
  <si>
    <t>Series 18</t>
  </si>
  <si>
    <t>Series 19</t>
  </si>
  <si>
    <t>Series 20</t>
  </si>
  <si>
    <t>Series 21</t>
  </si>
  <si>
    <t>Series 23</t>
  </si>
  <si>
    <t>Series 24</t>
  </si>
  <si>
    <t>Series 25</t>
  </si>
  <si>
    <t>Issue date</t>
  </si>
  <si>
    <t>Original rating (Moody's/S&amp;P/Fitch/DBRS)</t>
  </si>
  <si>
    <t>Aaa / AAA / AAA / -</t>
  </si>
  <si>
    <t>Current rating (Moody's/S&amp;P/Fitch/DBRS)</t>
  </si>
  <si>
    <t>Denomination</t>
  </si>
  <si>
    <t>EUR</t>
  </si>
  <si>
    <t>NOK</t>
  </si>
  <si>
    <t>GBP</t>
  </si>
  <si>
    <t>Amount at issuance</t>
  </si>
  <si>
    <t>Amount outstanding</t>
  </si>
  <si>
    <t>FX swap rate (rate:£1)</t>
  </si>
  <si>
    <t>Maturity type (hard/soft-bullet/pass-through)</t>
  </si>
  <si>
    <t>Soft</t>
  </si>
  <si>
    <t>Hard</t>
  </si>
  <si>
    <t>Scheduled final maturity date</t>
  </si>
  <si>
    <t>Legal final maturity date</t>
  </si>
  <si>
    <t>ISIN</t>
  </si>
  <si>
    <t>XS0250729109</t>
  </si>
  <si>
    <t>XS0563569325</t>
  </si>
  <si>
    <t>XS0596191360</t>
  </si>
  <si>
    <t>XS0616897616</t>
  </si>
  <si>
    <t>Stock exchange listing</t>
  </si>
  <si>
    <t>Coupon payment frequency</t>
  </si>
  <si>
    <t>Annual</t>
  </si>
  <si>
    <t>Coupon payment date</t>
  </si>
  <si>
    <t>Annually - 12 Apr</t>
  </si>
  <si>
    <t>Annually - 18 Nov</t>
  </si>
  <si>
    <t>Annually - 7 Dec</t>
  </si>
  <si>
    <t>Annually - 15 Jan</t>
  </si>
  <si>
    <t>Annually - 2 Mar</t>
  </si>
  <si>
    <t>Annually - 14 Apr</t>
  </si>
  <si>
    <t>Annually - 24 May</t>
  </si>
  <si>
    <t>Coupon (rate if fixed, margin and reference rate if floating)</t>
  </si>
  <si>
    <t>Margin payable under extended maturity period (%)</t>
  </si>
  <si>
    <t>1M Euribor +0.11%</t>
  </si>
  <si>
    <t>1M Euribor +1.56%</t>
  </si>
  <si>
    <t>1M Libor +1.3%</t>
  </si>
  <si>
    <t>1M GBL Libor +1.58%</t>
  </si>
  <si>
    <t>1M GBL Libor +1.27%</t>
  </si>
  <si>
    <t>Swap counterparty/ies</t>
  </si>
  <si>
    <t>HSBC / BNPP / NWM</t>
  </si>
  <si>
    <t>Santander UK</t>
  </si>
  <si>
    <t>Swap notional denomination</t>
  </si>
  <si>
    <t>Swap notional amount</t>
  </si>
  <si>
    <t>Swap notional maturity</t>
  </si>
  <si>
    <t>3M GBP Libor +0.0487%</t>
  </si>
  <si>
    <t>3M GBP Libor +1.8875%</t>
  </si>
  <si>
    <t>3M GBP Libor +2.551%</t>
  </si>
  <si>
    <t>3M GBP Libor +1.8091%</t>
  </si>
  <si>
    <t>3M GBP Libor +1.51%</t>
  </si>
  <si>
    <t>3M GBP Libor +1.56%</t>
  </si>
  <si>
    <t>3M GBP Libor +1.47%</t>
  </si>
  <si>
    <t>3M GBP Libor +1.68750%</t>
  </si>
  <si>
    <t>3M GBP Libor +1.7175%</t>
  </si>
  <si>
    <t>3M GBP Libor +1.469%</t>
  </si>
  <si>
    <t>3M GBP Libor +1.435%</t>
  </si>
  <si>
    <t>Series 28</t>
  </si>
  <si>
    <t>Series 29</t>
  </si>
  <si>
    <t>Series 30</t>
  </si>
  <si>
    <t>Series 31</t>
  </si>
  <si>
    <t>Series 32</t>
  </si>
  <si>
    <t>Series 37</t>
  </si>
  <si>
    <t>Series 41</t>
  </si>
  <si>
    <t>Series 42</t>
  </si>
  <si>
    <t>Series 44</t>
  </si>
  <si>
    <t>Series 45</t>
  </si>
  <si>
    <t>Series 46</t>
  </si>
  <si>
    <t>XS0746621704</t>
  </si>
  <si>
    <t>XS0761325009</t>
  </si>
  <si>
    <t>Quarterly</t>
  </si>
  <si>
    <t>Annually - 21 Dec</t>
  </si>
  <si>
    <t>Annually - 09 Dec</t>
  </si>
  <si>
    <t>Annually - 05 Jan</t>
  </si>
  <si>
    <t>Annually - 04 Jan</t>
  </si>
  <si>
    <t>Annually - 06 Feb</t>
  </si>
  <si>
    <t>Annually - 16 Feb</t>
  </si>
  <si>
    <t>Annually - 12 Mar</t>
  </si>
  <si>
    <t>23 Mar, Jun, Sep, Dec</t>
  </si>
  <si>
    <t>Annually - 13 Apr</t>
  </si>
  <si>
    <t>Annually - 16 Apr</t>
  </si>
  <si>
    <t>3M GBP Libor + 1.95%</t>
  </si>
  <si>
    <t>1M GBP Libor +2.45%</t>
  </si>
  <si>
    <t>1M GBP Libor + 2.00%</t>
  </si>
  <si>
    <t>3M GBP Libor +1.90%</t>
  </si>
  <si>
    <t>3M GBP Libor +1.80%</t>
  </si>
  <si>
    <t>3M GBP Libor +1.78%</t>
  </si>
  <si>
    <t>3M GBP Libor +1.8125%</t>
  </si>
  <si>
    <t>3M GBP Libor +2.00%</t>
  </si>
  <si>
    <t>3M GBP Libor +2.4567%</t>
  </si>
  <si>
    <t>3M GBP Libor +1.745%</t>
  </si>
  <si>
    <t>3M GBP Libor +1.44%</t>
  </si>
  <si>
    <t>3M GBP Libor +1.45%</t>
  </si>
  <si>
    <t>3M GBP Libor +1.38%</t>
  </si>
  <si>
    <t>Series 47</t>
  </si>
  <si>
    <t>Series 48</t>
  </si>
  <si>
    <t>Series 49</t>
  </si>
  <si>
    <t>Series 50</t>
  </si>
  <si>
    <t>Series 51</t>
  </si>
  <si>
    <t>Series 53</t>
  </si>
  <si>
    <t>Series 54</t>
  </si>
  <si>
    <t>Series 55</t>
  </si>
  <si>
    <t>Series 56</t>
  </si>
  <si>
    <t>Series 59</t>
  </si>
  <si>
    <t>XS0962577168</t>
  </si>
  <si>
    <t>XS0963398796</t>
  </si>
  <si>
    <t>XS0997328066</t>
  </si>
  <si>
    <t>XS1111559339</t>
  </si>
  <si>
    <t>Annually - 18 Apr</t>
  </si>
  <si>
    <t>Annually - 15 May</t>
  </si>
  <si>
    <t>Annually - 8 Jun</t>
  </si>
  <si>
    <t>Annually - 20 Jun</t>
  </si>
  <si>
    <t>Annually - 18 July</t>
  </si>
  <si>
    <t>Annually - 21 August</t>
  </si>
  <si>
    <t>Annually - 27 August</t>
  </si>
  <si>
    <t>Annually - 26 November</t>
  </si>
  <si>
    <t>Annually - 18 September</t>
  </si>
  <si>
    <t>1M EURIBOR + 0.21%</t>
  </si>
  <si>
    <t>1M EURIBOR + 0.02%</t>
  </si>
  <si>
    <t>NAB</t>
  </si>
  <si>
    <t>3M GBP Libor +1.35%</t>
  </si>
  <si>
    <t>3M GBP Libor +1.48%</t>
  </si>
  <si>
    <t>3M GBP Libor +1.55%</t>
  </si>
  <si>
    <t>3M GBP Libor +1.49%</t>
  </si>
  <si>
    <t>3M GBP Libor +0.44%</t>
  </si>
  <si>
    <t>3M GBP Libor +0.46%</t>
  </si>
  <si>
    <t>3M GBP Libor +0.4995%</t>
  </si>
  <si>
    <t>3M GBP Libor +0.352%</t>
  </si>
  <si>
    <t>3M GBP Libor +0.4275%</t>
  </si>
  <si>
    <t>Series 59 Tap 1</t>
  </si>
  <si>
    <t>Series 60</t>
  </si>
  <si>
    <t>Series 61</t>
  </si>
  <si>
    <t xml:space="preserve">Series 63 </t>
  </si>
  <si>
    <t>Series 64</t>
  </si>
  <si>
    <t>Series 65</t>
  </si>
  <si>
    <t>Series 65 Tap 1</t>
  </si>
  <si>
    <t>Series 65 Tap 2</t>
  </si>
  <si>
    <t>Series 65 Tap 3</t>
  </si>
  <si>
    <t>Series 65 Tap 4</t>
  </si>
  <si>
    <t>Series 66</t>
  </si>
  <si>
    <t>XS1111559685</t>
  </si>
  <si>
    <t>XS1220923996</t>
  </si>
  <si>
    <t>XS1360443979</t>
  </si>
  <si>
    <t>XS1442232333</t>
  </si>
  <si>
    <t>XS1607992424</t>
  </si>
  <si>
    <t>XS1719070390</t>
  </si>
  <si>
    <t>Annually - 21 April</t>
  </si>
  <si>
    <t>Annually - 9 August</t>
  </si>
  <si>
    <t>08 Apr, Jul, Oct, Jan</t>
  </si>
  <si>
    <t>05 Feb, May, Aug, Nov</t>
  </si>
  <si>
    <t>16 Feb, May, Aug, Nov</t>
  </si>
  <si>
    <t>3M GBP Libor + 0.48%</t>
  </si>
  <si>
    <t>3M GBP Libor + 0.27%</t>
  </si>
  <si>
    <t>3M GBP Libor + 0.23%</t>
  </si>
  <si>
    <t>1M EURIBOR + 0.14%</t>
  </si>
  <si>
    <t>1M EURIBOR + 0.01%</t>
  </si>
  <si>
    <t>1M EURIBOR + 0.23%</t>
  </si>
  <si>
    <t>1M GBP Libor + 0.48%</t>
  </si>
  <si>
    <t>1M GBP Libor + 0.27%</t>
  </si>
  <si>
    <t>1M GBP Libor + 0.23%</t>
  </si>
  <si>
    <t>3M GBP Libor +0.63125%</t>
  </si>
  <si>
    <t>3M GBP Libor +0.545%</t>
  </si>
  <si>
    <t>3M GBP Libor +0.5215%</t>
  </si>
  <si>
    <t>3M GBP Libor +0.78875%</t>
  </si>
  <si>
    <t>Series 66 Tap 1</t>
  </si>
  <si>
    <t>Series 67</t>
  </si>
  <si>
    <t>Series 68</t>
  </si>
  <si>
    <t>Series 69</t>
  </si>
  <si>
    <t>Series 70</t>
  </si>
  <si>
    <t>Series 71</t>
  </si>
  <si>
    <t xml:space="preserve">XS1748479919 </t>
  </si>
  <si>
    <t>XS1807191058</t>
  </si>
  <si>
    <t>XS1880870602</t>
  </si>
  <si>
    <t>XS1880870784</t>
  </si>
  <si>
    <t>XS1949730557</t>
  </si>
  <si>
    <t>Annually - 18 January</t>
  </si>
  <si>
    <t>13 Jan , Apr, Jul, Oct,</t>
  </si>
  <si>
    <t>Annually - 20 September</t>
  </si>
  <si>
    <t>20 Dec, Mar, Jun, Sep</t>
  </si>
  <si>
    <t>12 Feb, May, Aug, Nov</t>
  </si>
  <si>
    <t>3M GBP Libor + 0.22%</t>
  </si>
  <si>
    <t>SONIA +0.43%</t>
  </si>
  <si>
    <t>SONIA +0.73%</t>
  </si>
  <si>
    <t>1M EURIBOR - 0.2%</t>
  </si>
  <si>
    <t>1M GBP Libor + 0.22%</t>
  </si>
  <si>
    <t>1M EURIBOR + 0.1%</t>
  </si>
  <si>
    <t>3M GBP Libor +0.434%</t>
  </si>
  <si>
    <t>3M GBP Libor +0.475%</t>
  </si>
  <si>
    <t>Programme triggers</t>
  </si>
  <si>
    <t>Event (please list all triggers)</t>
  </si>
  <si>
    <t>Summary of Event</t>
  </si>
  <si>
    <t>Trigger (S&amp;P, Moody's, Fitch; short-term, long-term)</t>
  </si>
  <si>
    <t>Trigger breached (yes/no)</t>
  </si>
  <si>
    <t>Consequence of a trigger breach</t>
  </si>
  <si>
    <t>Reserve Fund trigger</t>
  </si>
  <si>
    <t>Loss of required rating by the Issuer</t>
  </si>
  <si>
    <t xml:space="preserve">ST:
&lt;A-1+ / &lt;P-1 / &lt;F1 
LT:
 - /  - / &lt;A  </t>
  </si>
  <si>
    <t>Yes (S&amp;P)</t>
  </si>
  <si>
    <t>Requirement to establish and maintain a reserve fund and also to trap any Available Revenue Receipts (in accordance with the relevant waterfall) as necessary to fund the Reserve Fund up to the Reserve Fund Required Amount.</t>
  </si>
  <si>
    <t>Account Bank rating trigger</t>
  </si>
  <si>
    <t>Loss of required rating by the Account Bank</t>
  </si>
  <si>
    <t xml:space="preserve">ST:
&lt;A-1 / &lt;P-1 / &lt;F1 
LT:
 - /  - / &lt;A </t>
  </si>
  <si>
    <t>No</t>
  </si>
  <si>
    <t>Termination of the Bank Account Agreement, unless the Account Bank, within 30 London Business Days, closes the LLP Accounts with it and opens replacement accounts with a financial institution having the required ratings or obtain a guarantee of its obligations under the Bank Account Agreement from a financial institution having the required ratings (provided also that rating agency confirmations are obtained ). Note that the Cash Management Agreement still refers to an S&amp;P trigger on the bank accounts of A-1+ if the amounts on deposit in the GIC Account exceed 20% of the sterling equivalent of the Covered Bonds then outstanding, in which case the Cash Manager shall transfer the excess to the stand-by accounts (however, the rating agency criteria do not require stand-by accounts any longer, which have therefore been terminated).</t>
  </si>
  <si>
    <t>Collections account rating trigger - direct debit transfer to another bank</t>
  </si>
  <si>
    <t>Loss of required rating by the Seller/Servicer re: collection accounts</t>
  </si>
  <si>
    <t xml:space="preserve">ST:
&lt;A-2 / &lt;P-2 / &lt;F2 
LT:
&lt; - /  - / &lt;BBB+  </t>
  </si>
  <si>
    <t>All further instructions by the Servicer to debit the accounts of Borrowers that are subject to direct debit bank mandates in favour of such collection accounts shall be made to another bank that has at least the required ratings or directly to the Account Bank.</t>
  </si>
  <si>
    <t>Pre-Maturity Liquidity Test failure 
(applies to Hard Bullet Covered Bonds only and triggered only if the Final Maturity Date of any Series of Hard Bullet Covered Bonds occurs within 12 months)</t>
  </si>
  <si>
    <t>Pre-Maturity Test will be breached if the Issuer's ratings fall below the required ratings and if the Final Maturity Date of any Series of Hard Bullet Covered Bonds occurs within 12 months</t>
  </si>
  <si>
    <t xml:space="preserve">ST:
 &lt;A-1 / &lt;P-1 / &lt;F1+ 
LT:
- / &lt;A2 / - </t>
  </si>
  <si>
    <t>A Member (Santander UK or the Liquidation Member) may make a cash capital contribution to the LLP or the LLP shall offer to sell Loans in the Portfolio, such that the amount credited to the Pre-Maturity Liquidity Ledger is equal to the Required Redemption Amount for the relevant Series of Hard Bullet Covered Bonds (after taking into account the Required Redemption Amount for all other Series of Hard Bullet Covered Bonds which mature before or at the same time as that Series). No new Covered Bonds may be issued until the Pre-Maturity Test is no longer failed or the amount credited to the Pre-Maturity Liquidity Ledger is equal to the Required Redemption Amounts of all relevant Series of Hard Bullet Covered Bonds.</t>
  </si>
  <si>
    <t>Supplemental Liquidity Event</t>
  </si>
  <si>
    <t>Supplemental Liquidity Event occurs if the Issuer's ratings fall below the required ratings and if the Final Maturity Date of any Series of Hard Bullet Covered Bonds occurs within 12 months</t>
  </si>
  <si>
    <t>The LLP is permitted (but not required) to sell Loans with the aim to fund or replenish the Supplemental Liquidity Reserve Ledger, up to the Supplemental Liquidity Reserve Amount.</t>
  </si>
  <si>
    <t>Segregation of Customer Files and Title Deeds</t>
  </si>
  <si>
    <t>Loss of required rating by the Servicer</t>
  </si>
  <si>
    <t xml:space="preserve">ST:
&lt;A-1+ &amp; &lt;P-1 &amp; &lt;F1  </t>
  </si>
  <si>
    <t>The Servicer shall use reasonable endeavours to ensure that the Customer Files and Title Deeds (unless they relate to dematerialised loans) are located separately from the customer files and title deeds of other properties and mortgages which do not form part of the Portfolio.</t>
  </si>
  <si>
    <t>Modification to the sizing of the Flexible Plus Loans factor in the Asset Coverage Test</t>
  </si>
  <si>
    <t xml:space="preserve">ST:
&lt;A-2 / - / &lt;F1 
LT:
&lt;BBB+ / &lt;A2 / &lt;A  </t>
  </si>
  <si>
    <t>Factor "V" in the Asset Coverage Test calculation is sized as 100% of the sum of the aggregate cleared credit balances in respect of Flexible Plus Loans in the Portfolio as at the relevant Calculation Date.</t>
  </si>
  <si>
    <t xml:space="preserve">Modification to the sizing of the depositor set-off risk percentage in the Asset Coverage Test  </t>
  </si>
  <si>
    <t xml:space="preserve">ST:
&lt;A-2 / - / &lt;F1 
LT:
&lt;BBB+ / &lt;A2 / &lt;A </t>
  </si>
  <si>
    <t>Factor "W" for the sizing of the depositor set-off risk in the Asset Coverage Test is increased from 0 to 4% or such other percentage as determined from time to time. This percentage is subject to a review on each Calculation Date once the Issuer is below these required ratings.</t>
  </si>
  <si>
    <t>Interest Rate Swap provider rating triggers</t>
  </si>
  <si>
    <t>Loss of required rating by the Interest Rate Swap Provider</t>
  </si>
  <si>
    <t xml:space="preserve">ST:
- / - / &lt;F1  
LT:
&lt;A / &lt;A3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</si>
  <si>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on the left are the first level of triggers for S&amp;P and Fitch but this is the only trigger for Moody's. 
A subsequent trigger exists for S&amp;P for loss of BBB+ (LT) and for Fitch for loss of F3 (ST) / BBB- (LT). Remedial actions include posting / continuing to post collateral and taking any of the actions outlined at (a) to (c) above. For the purposes of the S&amp;P rating criteria, "Replacement Option 1" currently applies.</t>
  </si>
  <si>
    <t>Covered Bond Swap provider rating triggers - ANTS/San UK</t>
  </si>
  <si>
    <t xml:space="preserve">Loss of required rating by ANTS / Santander UK as Covered Bond Swap Provider </t>
  </si>
  <si>
    <t xml:space="preserve">ST:
&lt;A-1 / &lt;P-1 / &lt;F1 
LT:
- / &lt;A2 / &lt;A </t>
  </si>
  <si>
    <t>Requirement to post collateral in accordance with the Credit Support Annex, and use reasonable efforts to (a) transfer to an appropriately rated replacement third party, (b) procure a guarantee from an appropriately rated third party, or (c) take such other action as would maintain or restore the ratings of the relevant Covered Bonds. The rating triggers shown are on the left the first level of triggers for Moody's and Fitch but this is the only trigger for S&amp;P. 
A subsequent trigger exists for Moody's for loss of P-2 (ST) / A3 (LT). A First Subsequent Rating Event for Fitch exist for loss of F2 (ST) / BBB+ (LT) and a Second Subsequent Rating Event for Fitch exists for loss of F3 (ST) / BBB- (LT). Remedial actions include posting / continuing to post collateral and taking any of the actions outlined at (a) to (c) above.</t>
  </si>
  <si>
    <t>Covered Bond Swap Provider rating triggers - HSBC, BNP Paribas and NatWest Markets, Series 3
Note: For Fitch and S&amp;P, the event is triggered only if coupled with the downgrade or placing on credit watch negative of the then current rating of the relevant Series of Covered Bonds.</t>
  </si>
  <si>
    <t>Loss of required rating by the relevant Covered Bond Swap provider</t>
  </si>
  <si>
    <t xml:space="preserve">ST:
&lt;A-1+ / &lt;P-1 / &lt;F1 
LT:
- / &lt;A1 / &lt;A+ </t>
  </si>
  <si>
    <t>Yes</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</si>
  <si>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For Fitch or S&amp;P downgrades, note that the event is triggered and action needs to be taken only if the relevant Series of Covered Bonds has also been downgraded or placed on credit watch negative as a result of the downgrade of the Covered Bond Swap provider. The rating triggers shown on the left are the first level of triggers for all rating agencies. 
A subsequent trigger exists for Moody's for loss of P-2 (ST) / A3 (LT) and for S&amp;P for loss of BBB- (LT). A First Subsequent Rating Event for Fitch exist for loss of F2 (ST) / BBB+ (LT) and a Second Subsequent Rating Event for Fitch exists for loss of F3 (ST) / BBB- (LT). Remedial actions include posting / continuing to post collateral and taking any of the actions outlined at (b) to (d) above. </t>
  </si>
  <si>
    <t>Covered Bond Swap provider rating triggers – National Australia Bank, Series 59 and 60</t>
  </si>
  <si>
    <t>Loss of required rating by National Australia Bank in respect of Series 59 or Series 60</t>
  </si>
  <si>
    <t xml:space="preserve">ST: 
&lt;A-1 / - / &lt;F1
LT:
&lt;A / &lt;A3 / &lt;A
</t>
  </si>
  <si>
    <t xml:space="preserve">Requirement to post collateral in accordance with the Credit Support Annex or (a) transfer to an appropriately rated replacement third party, which needs to have a flip clause opinion for the purposes of the Fitch criteria if it is incorporated in a different jurisdiction, (b) procure an appropriately rated co-obligor or guarantor, which also needs to have a flip clause opinion if incorporated in a different jurisdiction; or (c) take such other action as would maintain or restore the ratings of the relevant Covered Bonds. The rating triggers shown on the left are the first level of triggers for S&amp;P, Moody’s and Fitch.
A subsequent trigger exists for S&amp;P for loss of A2 (ST) / BBB+ (LT), Moody’s for loss of Baa1 (LT) and Fitch for loss of F3 (ST) / BBB- (LT) / . Remedial actions include posting / continuing to post collateral or taking any of the actions outlined at (a) to (c) above. For the purposes of the S&amp;P rating criteria, “Replacement Option 1” currently applies.
</t>
  </si>
  <si>
    <t>Covered Bond Swap provider rating triggers – Natixis, 
Series 61</t>
  </si>
  <si>
    <t>Loss of required rating by Natixis in respect of Series 61</t>
  </si>
  <si>
    <t xml:space="preserve">ST: 
&lt;A-1 / - / &lt;F1 
LT:
&lt;A / &lt;A3(cr) or &lt;A3 / &lt;A
</t>
  </si>
  <si>
    <t xml:space="preserve">Requirement to (a) post collateral in accordance with the Credit Support Annex or (b) transfer to an appropriately rated replacement third party, (c) procure a guarantee from an appropriately rated third party, or (d) take such other action as would maintain or restore the ratings of the relevant Covered Bonds.  The rating triggers shown on the left are the first level of triggers for S&amp;P, Moody’s and Fitch.
A subsequent trigger exists for Moody’s for loss of Baa1 or Baa1(cr) (LT) and Fitch for loss of F3 (ST) / BBB- (LT). Remedial actions include posting / continuing to post collateral or taking any of the actions outlined at (a) to (c) above. For the purposes of the S&amp;P rating criteria, “Replacement Option 3” currently applies.
</t>
  </si>
  <si>
    <t>Assignment of legal title to the Loans trigger</t>
  </si>
  <si>
    <t>Loss of required rating by the Seller</t>
  </si>
  <si>
    <t>LT:
&lt;BBB- / &lt;Baa3 / &lt;BBB-</t>
  </si>
  <si>
    <t>Completion of the legal assignment of the Loans to the LLP by the Seller within 20 London Business Days.</t>
  </si>
  <si>
    <r>
      <t>Cash Manager calculation verification trigger</t>
    </r>
    <r>
      <rPr>
        <vertAlign val="superscript"/>
        <sz val="10"/>
        <rFont val="Arial"/>
        <family val="2"/>
      </rPr>
      <t>(28)</t>
    </r>
  </si>
  <si>
    <t>Loss of required rating by the Cash Manager or the Issuer</t>
  </si>
  <si>
    <t xml:space="preserve">LT:
&lt;BBB- / &lt;Baa3 / &lt;BBB- </t>
  </si>
  <si>
    <t>Asset Monitor to report on arithmetic accuracy of Cash Manager's calculations (regarding the Asset Coverage Test and the Amortisation Test) more frequently (in respect of every Calculation Date).</t>
  </si>
  <si>
    <t>Servicer replacement trigger</t>
  </si>
  <si>
    <t>The Servicer will use reasonable endeavours to enter into, within 60 days, a replacement servicing agreement with a third party in such form as the LLP and the Security Trustee shall reasonably require.</t>
  </si>
  <si>
    <t>The table above is a summary only. Investors are advised to consult the underlying Transaction Documents to understand the precise legal terms and conditions associated with the roles listed above and the rating triggers applicable to such roles.</t>
  </si>
  <si>
    <r>
      <t>(28)</t>
    </r>
    <r>
      <rPr>
        <sz val="10"/>
        <color indexed="23"/>
        <rFont val="Arial"/>
        <family val="2"/>
      </rPr>
      <t xml:space="preserve"> Santander UK is the Cash Manager for the Covered Bond Programme</t>
    </r>
  </si>
  <si>
    <t>Non-Rating Triggers</t>
  </si>
  <si>
    <t>Event</t>
  </si>
  <si>
    <t>Description of Trigger</t>
  </si>
  <si>
    <t>Consequence if Trigger Breached</t>
  </si>
  <si>
    <t>Issuer Event of Default</t>
  </si>
  <si>
    <r>
      <t xml:space="preserve">Any of the conditions, events or acts provided in Condition 9.1 of the Prospectus </t>
    </r>
    <r>
      <rPr>
        <strike/>
        <sz val="10"/>
        <rFont val="Arial"/>
        <family val="2"/>
      </rPr>
      <t xml:space="preserve"> - </t>
    </r>
    <r>
      <rPr>
        <sz val="10"/>
        <rFont val="Arial"/>
        <family val="2"/>
      </rPr>
      <t>Issuer Events of default</t>
    </r>
  </si>
  <si>
    <t>Covered Bonds will become immediately due and payable against the Issuer and a Notice to Pay will be served on the LLP.  Subsequent recoveries from the Issuer are held by the LLP as security and the LLP will then be require to make payments of Guaranteed Amounts in accordance with the original payment schedule.</t>
  </si>
  <si>
    <t>Interest Rate Shortfall test</t>
  </si>
  <si>
    <t>The amount of income that the LLP expects to receive in the next LLP Payment Period is insufficient to cover the would be amounts due under the Intercompany Loan and to the Covered Bond Swap Provider(s) and other senior expenses ranking in priority thereto.</t>
  </si>
  <si>
    <t xml:space="preserve">Standard variable rate and other discretionary rates and/or margins will be increased. </t>
  </si>
  <si>
    <t xml:space="preserve">On a Calculation Date, the Adjusted Aggregate Loan Amount is less than the Principal Amount Outstanding of Covered Bonds </t>
  </si>
  <si>
    <t>Breach of Asset Coverage Test not remedied on the next Calculation Date will result in the issuance of a Asset Coverage breach notice and if not rectified by the 3rd calculation date after the issuance of the breach notice an Issuer Event of Default will occur.</t>
  </si>
  <si>
    <t>LLP Event of Default</t>
  </si>
  <si>
    <r>
      <t>Any of the conditions, events or acts provided in Condition 9.2 of the Prospectus</t>
    </r>
    <r>
      <rPr>
        <strike/>
        <sz val="10"/>
        <rFont val="Arial"/>
        <family val="2"/>
      </rPr>
      <t xml:space="preserve"> - </t>
    </r>
    <r>
      <rPr>
        <sz val="10"/>
        <rFont val="Arial"/>
        <family val="2"/>
      </rPr>
      <t>LLP Events of default.</t>
    </r>
  </si>
  <si>
    <t>Covered Bonds will become immediately due and payable against the LLP.  Security becomes enforceable.</t>
  </si>
  <si>
    <t>Yield Shortfall Test</t>
  </si>
  <si>
    <t>Following an Issuer Event of Default, the Loans must yield LIBOR plus 0.15%.</t>
  </si>
  <si>
    <t>Amortisation Test</t>
  </si>
  <si>
    <t>Following a Notice to Pay, the Amortisation Test Aggregate Loan Amount will be in an amount at least equal to the Sterling Equivalent of the aggregate Principal Amount Outstanding of the Covered Bonds.</t>
  </si>
  <si>
    <t>LLP Event of Default will occur.</t>
  </si>
  <si>
    <t>Glossary:</t>
  </si>
  <si>
    <t>Arrears</t>
  </si>
  <si>
    <t xml:space="preserve">For the purposes of the Asset Coverage Test, arrears are calculated in accordance with standard market practice in the UK. A mortgage is identified as being in arrears when, on any due date, the overdue amounts which were due on previous due dates equal, in the aggregate, one or more full monthly payments. In making an arrears determination, the servicer calculates as of the date of determination the difference between the sum of all monthly payments that were due and payable by a borrower on any due date up to that date of determination (less the aggregate amount of all authorised underpayments made by such borrower up to such date of determination) and the sum of all payments actually made by that borrower up to that date of determination. If the result arrived at by dividing that difference (if any) by the amount of the required current monthly payment equals or exceeds 1 the account is deemed to be in arrears. Arrears classification is determined based on the number of equivalent full current monthly payments that have been missed. A borrower that has missed payments that in the aggregate equal or exceeding 2 monthly payments (but for which the aggregate of missed payments is less than 3 monthly payments) would be classified as being 2 to &lt;3 months in arrears, and so on.  An account is treated as being in default if it is 3 or more months in arrears.
For the purposes of Investor Reporting, if unpaid at the end of the reporting period, the due amounts which were due on the latest due date are included in the aggregate
</t>
  </si>
  <si>
    <t>Amount / Current Balance (GBP)</t>
  </si>
  <si>
    <t>In relation to any Loan at any date (the current balance determination date), the aggregate at such date (but avoiding double counting) of:</t>
  </si>
  <si>
    <t>the Initial Advance;</t>
  </si>
  <si>
    <t>Further Advances and/or Flexible Loan Drawings;</t>
  </si>
  <si>
    <t>(iii)</t>
  </si>
  <si>
    <t>Capitalised Expenses;</t>
  </si>
  <si>
    <t>(iv)</t>
  </si>
  <si>
    <t>Capitalised Interest; and</t>
  </si>
  <si>
    <t>(v)</t>
  </si>
  <si>
    <t>all expenses, charges, fees, premium or payment due and owing by the Borrower which have not yet been capitalised,</t>
  </si>
  <si>
    <t>in each case relating to such Loan less all prepayments, repayments or payments of any of the foregoing made on or prior to the amount balance determination date; and in relation to any Mortgage Account at the amount balance determination date, the aggregate at such date of the Amount balance in respect of each Loan comprised in the relevant Mortgage Account</t>
  </si>
  <si>
    <t>Default</t>
  </si>
  <si>
    <t>Default is defined as a property having been taken into possession.</t>
  </si>
  <si>
    <t>Value as at 01-04-19 
for the reporting period</t>
  </si>
  <si>
    <t>[ (Principal Ledger=£2,315,555,079)+(Payments Ledger=£0) ]</t>
  </si>
  <si>
    <t>01 April 2019 (Calculation Period Start Date 01 April 2019 inclusive)</t>
  </si>
  <si>
    <t>01 May 2019 (Calculation Period Start Date 01 May 2019 exclusive)</t>
  </si>
  <si>
    <t>Value as at 01-05-19 
for the reporting period</t>
  </si>
  <si>
    <t>Value as at 01-05-19</t>
  </si>
  <si>
    <t>Programme-Level Characteristics - as at 30-04-19</t>
  </si>
  <si>
    <t>Stratification tables are all as of 30-04-19</t>
  </si>
</sst>
</file>

<file path=xl/styles.xml><?xml version="1.0" encoding="utf-8"?>
<styleSheet xmlns="http://schemas.openxmlformats.org/spreadsheetml/2006/main" xmlns:mc="http://schemas.openxmlformats.org/markup-compatibility/2006" xmlns:x14ac="http://schemas.microsoft.com/office/spreadsheetml/2009/9/ac" mc:Ignorable="x14ac">
  <numFmts count="37">
    <numFmt numFmtId="165" formatCode="[$-F800]dddd\,\ mmmm\ dd\,\ yyyy"/>
    <numFmt numFmtId="166" formatCode="dd/mm/yy;@"/>
    <numFmt numFmtId="167" formatCode="_(&quot;£&quot;* #,##0_);_(&quot;£&quot;* \(#,##0\);_(&quot;£&quot;* &quot;-&quot;_);_(@_)"/>
    <numFmt numFmtId="168" formatCode="_-[$€-2]\ * #,##0_-;\-[$€-2]\ * #,##0_-;_-[$€-2]\ * &quot;-&quot;_-;_-@_-"/>
    <numFmt numFmtId="169" formatCode="_-[$€-2]\ * #,##0.0_-;\-[$€-2]\ * #,##0.0_-;_-[$€-2]\ * &quot;-&quot;_-;_-@_-"/>
    <numFmt numFmtId="170" formatCode="0.000%"/>
    <numFmt numFmtId="171" formatCode="_([$€-2]\ * #,##0.00_);_([$€-2]\ * \(#,##0.00\);_([$€-2]\ * &quot;-&quot;??_);_(@_)"/>
    <numFmt numFmtId="172" formatCode="0.0000%"/>
    <numFmt numFmtId="173" formatCode="_(* #,##0.00_);_(* \(#,##0.00\);_(* &quot;-&quot;??_);_(@_)"/>
    <numFmt numFmtId="174" formatCode="_(&quot;£&quot;* #,##0.00_);_(&quot;£&quot;* \(#,##0.00\);_(&quot;£&quot;* &quot;-&quot;??_);_(@_)"/>
    <numFmt numFmtId="175" formatCode="0.0%"/>
    <numFmt numFmtId="176" formatCode="0.0"/>
    <numFmt numFmtId="177" formatCode="#,##0_ ;\-#,##0\ "/>
    <numFmt numFmtId="178" formatCode="#,##0.0_ ;\-#,##0.0\ "/>
    <numFmt numFmtId="179" formatCode="_(* #,##0.000000000_);_(* \(#,##0.000000000\);_(* &quot;-&quot;??_);_(@_)"/>
    <numFmt numFmtId="180" formatCode="0.000"/>
    <numFmt numFmtId="181" formatCode="_(* #,##0_);_(* \(#,##0\);_(* &quot;-&quot;_);_(@_)"/>
    <numFmt numFmtId="182" formatCode="#,##0.000000"/>
    <numFmt numFmtId="183" formatCode="&quot;$&quot;#,##0_);[Red]\(&quot;$&quot;#,##0\);&quot;-&quot;"/>
    <numFmt numFmtId="184" formatCode="#,##0&quot;R$&quot;_);\(#,##0&quot;R$&quot;\)"/>
    <numFmt numFmtId="185" formatCode="#,##0_%_);\(#,##0\)_%;#,##0_%_);@_%_)"/>
    <numFmt numFmtId="186" formatCode="_(* #,##0_);_(* \(#,##0\);_(* &quot;0&quot;_);_(@_)"/>
    <numFmt numFmtId="187" formatCode="#,##0.00_%_);\(#,##0.00\)_%;#,##0.00_%_);@_%_)"/>
    <numFmt numFmtId="188" formatCode="0.0000000%"/>
    <numFmt numFmtId="189" formatCode="\£#,##0_);[Red]\(\£#,##0\)"/>
    <numFmt numFmtId="190" formatCode="&quot;$&quot;#,##0_%_);\(&quot;$&quot;#,##0\)_%;&quot;$&quot;#,##0_%_);@_%_)"/>
    <numFmt numFmtId="191" formatCode="&quot;$&quot;#,##0.00_%_);\(&quot;$&quot;#,##0.00\)_%;&quot;$&quot;#,##0.00_%_);@_%_)"/>
    <numFmt numFmtId="192" formatCode="m/d/yy_%_)"/>
    <numFmt numFmtId="193" formatCode="0_%_);\(0\)_%;0_%_);@_%_)"/>
    <numFmt numFmtId="194" formatCode="_([$€]* #,##0.00_);_([$€]* \(#,##0.00\);_([$€]* &quot;-&quot;??_);_(@_)"/>
    <numFmt numFmtId="195" formatCode="_-[$€-2]* #,##0.00_-;\-[$€-2]* #,##0.00_-;_-[$€-2]* &quot;-&quot;??_-"/>
    <numFmt numFmtId="196" formatCode="0.0\%_);\(0.0\%\);0.0\%_);@_%_)"/>
    <numFmt numFmtId="197" formatCode="0.0\x_)_);&quot;NM&quot;_x_)_);0.0\x_)_);@_%_)"/>
    <numFmt numFmtId="198" formatCode="0.00_)"/>
    <numFmt numFmtId="199" formatCode="&quot;¥&quot;#,##0.00;[Red]\-&quot;¥&quot;#,##0.00"/>
    <numFmt numFmtId="200" formatCode="#,##0.00_ ;[Red]\-#,##0.00\ "/>
    <numFmt numFmtId="201" formatCode="#,###,;\(#,###,\)"/>
  </numFmts>
  <fonts count="105">
    <fon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24"/>
      <color indexed="9"/>
      <name val="Helvetica"/>
      <family val="2"/>
    </font>
    <font>
      <sz val="10"/>
      <color indexed="42"/>
      <name val="Arial"/>
      <family val="2"/>
    </font>
    <font>
      <sz val="22"/>
      <color indexed="8"/>
      <name val="Helvetica"/>
      <family val="2"/>
    </font>
    <font>
      <sz val="22"/>
      <color indexed="17"/>
      <name val="Helvetica"/>
      <family val="2"/>
    </font>
    <font>
      <sz val="10"/>
      <color indexed="8"/>
      <name val="Helvetica"/>
      <family val="2"/>
    </font>
    <font>
      <sz val="10"/>
      <name val="Helvetica"/>
      <family val="2"/>
    </font>
    <font>
      <u/>
      <sz val="10"/>
      <color indexed="10"/>
      <name val="Arial"/>
      <family val="2"/>
    </font>
    <font>
      <u/>
      <sz val="10"/>
      <name val="Arial"/>
      <family val="2"/>
    </font>
    <font>
      <b/>
      <u/>
      <sz val="10"/>
      <name val="Arial"/>
      <family val="2"/>
    </font>
    <font>
      <sz val="10"/>
      <name val="Arial"/>
      <family val="2"/>
    </font>
    <font>
      <vertAlign val="superscript"/>
      <sz val="10"/>
      <name val="Arial"/>
      <family val="2"/>
    </font>
    <font>
      <u/>
      <sz val="10"/>
      <color theme="10"/>
      <name val="Arial"/>
      <family val="2"/>
    </font>
    <font>
      <vertAlign val="superscript"/>
      <sz val="10"/>
      <color indexed="23"/>
      <name val="Arial"/>
      <family val="2"/>
    </font>
    <font>
      <sz val="10"/>
      <color indexed="23"/>
      <name val="Arial"/>
      <family val="2"/>
    </font>
    <font>
      <b/>
      <sz val="10"/>
      <name val="Arial"/>
      <family val="2"/>
    </font>
    <font>
      <b/>
      <vertAlign val="superscript"/>
      <sz val="10"/>
      <color indexed="23"/>
      <name val="Arial"/>
      <family val="2"/>
    </font>
    <font>
      <sz val="10"/>
      <color theme="1"/>
      <name val="Arial"/>
      <family val="2"/>
    </font>
    <font>
      <b/>
      <vertAlign val="superscript"/>
      <sz val="10"/>
      <name val="Arial"/>
      <family val="2"/>
    </font>
    <font>
      <strike/>
      <sz val="10"/>
      <name val="Arial"/>
      <family val="2"/>
    </font>
    <font>
      <b/>
      <sz val="10"/>
      <name val="Helvetica"/>
      <family val="2"/>
    </font>
    <font>
      <b/>
      <sz val="12"/>
      <color indexed="48"/>
      <name val="Helvetica"/>
      <family val="2"/>
    </font>
    <font>
      <b/>
      <sz val="10"/>
      <color indexed="48"/>
      <name val="Helvetica"/>
      <family val="2"/>
    </font>
    <font>
      <vertAlign val="superscript"/>
      <sz val="10"/>
      <color indexed="55"/>
      <name val="Arial"/>
      <family val="2"/>
    </font>
    <font>
      <sz val="10"/>
      <color indexed="8"/>
      <name val="Arial"/>
      <family val="2"/>
    </font>
    <font>
      <sz val="11"/>
      <color indexed="8"/>
      <name val="Calibri"/>
      <family val="2"/>
    </font>
    <font>
      <sz val="11"/>
      <color indexed="9"/>
      <name val="Calibri"/>
      <family val="2"/>
    </font>
    <font>
      <sz val="10"/>
      <color theme="0"/>
      <name val="Arial"/>
      <family val="2"/>
    </font>
    <font>
      <sz val="11"/>
      <color indexed="20"/>
      <name val="Calibri"/>
      <family val="2"/>
    </font>
    <font>
      <sz val="10"/>
      <color rgb="FF9C0006"/>
      <name val="Arial"/>
      <family val="2"/>
    </font>
    <font>
      <sz val="10"/>
      <name val="Times New Roman"/>
      <family val="1"/>
    </font>
    <font>
      <sz val="10"/>
      <name val="MS Sans Serif"/>
      <family val="2"/>
    </font>
    <font>
      <b/>
      <sz val="11"/>
      <color indexed="52"/>
      <name val="Calibri"/>
      <family val="2"/>
    </font>
    <font>
      <b/>
      <sz val="10"/>
      <color rgb="FFFA7D00"/>
      <name val="Arial"/>
      <family val="2"/>
    </font>
    <font>
      <b/>
      <sz val="11"/>
      <color indexed="9"/>
      <name val="Calibri"/>
      <family val="2"/>
    </font>
    <font>
      <b/>
      <sz val="10"/>
      <color theme="0"/>
      <name val="Arial"/>
      <family val="2"/>
    </font>
    <font>
      <sz val="8"/>
      <name val="Palatino"/>
      <family val="1"/>
    </font>
    <font>
      <sz val="9"/>
      <color indexed="8"/>
      <name val="Arial"/>
      <family val="2"/>
    </font>
    <font>
      <b/>
      <sz val="10"/>
      <name val="Times New Roman"/>
      <family val="1"/>
    </font>
    <font>
      <i/>
      <sz val="11"/>
      <color indexed="23"/>
      <name val="Calibri"/>
      <family val="2"/>
    </font>
    <font>
      <i/>
      <sz val="10"/>
      <color rgb="FF7F7F7F"/>
      <name val="Arial"/>
      <family val="2"/>
    </font>
    <font>
      <sz val="8"/>
      <name val="Times New Roman"/>
      <family val="1"/>
    </font>
    <font>
      <sz val="11"/>
      <color indexed="17"/>
      <name val="Calibri"/>
      <family val="2"/>
    </font>
    <font>
      <sz val="10"/>
      <color rgb="FF006100"/>
      <name val="Arial"/>
      <family val="2"/>
    </font>
    <font>
      <sz val="6"/>
      <color indexed="16"/>
      <name val="Palatino"/>
      <family val="1"/>
    </font>
    <font>
      <b/>
      <sz val="12"/>
      <name val="Arial"/>
      <family val="2"/>
    </font>
    <font>
      <b/>
      <sz val="15"/>
      <color indexed="56"/>
      <name val="Calibri"/>
      <family val="2"/>
    </font>
    <font>
      <b/>
      <sz val="15"/>
      <color theme="3"/>
      <name val="Arial"/>
      <family val="2"/>
    </font>
    <font>
      <b/>
      <sz val="13"/>
      <color indexed="56"/>
      <name val="Calibri"/>
      <family val="2"/>
    </font>
    <font>
      <b/>
      <sz val="13"/>
      <color theme="3"/>
      <name val="Arial"/>
      <family val="2"/>
    </font>
    <font>
      <b/>
      <sz val="11"/>
      <color indexed="56"/>
      <name val="Calibri"/>
      <family val="2"/>
    </font>
    <font>
      <b/>
      <sz val="11"/>
      <color theme="3"/>
      <name val="Arial"/>
      <family val="2"/>
    </font>
    <font>
      <u/>
      <sz val="6"/>
      <color indexed="12"/>
      <name val="Arial"/>
      <family val="2"/>
    </font>
    <font>
      <u/>
      <sz val="7.5"/>
      <color indexed="12"/>
      <name val="Arial"/>
      <family val="2"/>
    </font>
    <font>
      <sz val="11"/>
      <color indexed="62"/>
      <name val="Calibri"/>
      <family val="2"/>
    </font>
    <font>
      <b/>
      <sz val="10"/>
      <color indexed="48"/>
      <name val="Arial"/>
      <family val="2"/>
    </font>
    <font>
      <sz val="10"/>
      <color rgb="FF3F3F76"/>
      <name val="Arial"/>
      <family val="2"/>
    </font>
    <font>
      <b/>
      <i/>
      <sz val="10"/>
      <name val="Times New Roman"/>
      <family val="1"/>
    </font>
    <font>
      <sz val="11"/>
      <color indexed="52"/>
      <name val="Calibri"/>
      <family val="2"/>
    </font>
    <font>
      <sz val="10"/>
      <color rgb="FFFA7D00"/>
      <name val="Arial"/>
      <family val="2"/>
    </font>
    <font>
      <sz val="11"/>
      <color indexed="60"/>
      <name val="Calibri"/>
      <family val="2"/>
    </font>
    <font>
      <sz val="10"/>
      <color rgb="FF9C6500"/>
      <name val="Arial"/>
      <family val="2"/>
    </font>
    <font>
      <sz val="7"/>
      <name val="Small Fonts"/>
      <family val="2"/>
    </font>
    <font>
      <b/>
      <i/>
      <sz val="16"/>
      <name val="Helvetica"/>
      <family val="2"/>
    </font>
    <font>
      <sz val="9"/>
      <color theme="1"/>
      <name val="arial"/>
      <family val="2"/>
    </font>
    <font>
      <sz val="8"/>
      <name val="Verdana"/>
      <family val="2"/>
    </font>
    <font>
      <b/>
      <sz val="11"/>
      <color indexed="63"/>
      <name val="Calibri"/>
      <family val="2"/>
    </font>
    <font>
      <b/>
      <sz val="10"/>
      <color rgb="FF3F3F3F"/>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ont>
    <font>
      <sz val="8"/>
      <name val="Arial"/>
      <family val="2"/>
    </font>
    <font>
      <sz val="9"/>
      <name val="Times New Roman"/>
      <family val="1"/>
    </font>
    <font>
      <sz val="8"/>
      <name val="Helvetica"/>
      <family val="2"/>
    </font>
    <font>
      <b/>
      <sz val="10"/>
      <color indexed="8"/>
      <name val="Arial Narrow"/>
      <family val="2"/>
    </font>
    <font>
      <b/>
      <sz val="14"/>
      <color indexed="9"/>
      <name val="MS Sans Serif"/>
      <family val="2"/>
    </font>
    <font>
      <sz val="9"/>
      <color indexed="8"/>
      <name val="Times New Roman"/>
      <family val="1"/>
    </font>
    <font>
      <b/>
      <sz val="9"/>
      <name val="Palatino"/>
      <family val="1"/>
    </font>
    <font>
      <sz val="9"/>
      <color indexed="21"/>
      <name val="Helvetica-Black"/>
    </font>
    <font>
      <b/>
      <sz val="8"/>
      <name val="Arial"/>
      <family val="2"/>
    </font>
    <font>
      <b/>
      <sz val="9"/>
      <name val="Arial"/>
      <family val="2"/>
    </font>
    <font>
      <b/>
      <sz val="18"/>
      <color indexed="56"/>
      <name val="Cambria"/>
      <family val="2"/>
    </font>
    <font>
      <b/>
      <sz val="11"/>
      <color indexed="8"/>
      <name val="Calibri"/>
      <family val="2"/>
    </font>
    <font>
      <b/>
      <sz val="10"/>
      <color theme="1"/>
      <name val="Arial"/>
      <family val="2"/>
    </font>
    <font>
      <sz val="11"/>
      <color indexed="10"/>
      <name val="Calibri"/>
      <family val="2"/>
    </font>
    <font>
      <sz val="10"/>
      <color rgb="FFFF0000"/>
      <name val="Arial"/>
      <family val="2"/>
    </font>
  </fonts>
  <fills count="7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0"/>
        <bgColor indexed="64"/>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0"/>
        <bgColor indexed="64"/>
      </patternFill>
    </fill>
    <fill>
      <patternFill patternType="solid">
        <fgColor indexed="65"/>
        <bgColor theme="0"/>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9"/>
      </patternFill>
    </fill>
    <fill>
      <patternFill patternType="solid">
        <fgColor indexed="55"/>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1"/>
        <bgColor indexed="64"/>
      </patternFill>
    </fill>
    <fill>
      <patternFill patternType="solid">
        <fgColor indexed="44"/>
        <bgColor indexed="64"/>
      </patternFill>
    </fill>
    <fill>
      <patternFill patternType="mediumGray">
        <fgColor indexed="42"/>
        <bgColor indexed="31"/>
      </patternFill>
    </fill>
    <fill>
      <patternFill patternType="solid">
        <fgColor indexed="16"/>
        <bgColor indexed="64"/>
      </patternFill>
    </fill>
    <fill>
      <patternFill patternType="solid">
        <fgColor indexed="8"/>
        <bgColor indexed="64"/>
      </patternFill>
    </fill>
  </fills>
  <borders count="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dotted">
        <color indexed="64"/>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8"/>
      </left>
      <right style="hair">
        <color indexed="8"/>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right/>
      <top/>
      <bottom style="thick">
        <color indexed="32"/>
      </bottom>
      <diagonal/>
    </border>
    <border>
      <left/>
      <right/>
      <top style="thin">
        <color indexed="62"/>
      </top>
      <bottom style="double">
        <color indexed="62"/>
      </bottom>
      <diagonal/>
    </border>
  </borders>
  <cellStyleXfs count="7278">
    <xf numFmtId="0" fontId="0" fillId="0" borderId="0"/>
    <xf numFmtId="173" fontId="27" fillId="0" borderId="0" applyFont="0" applyFill="0" applyBorder="0" applyAlignment="0" applyProtection="0"/>
    <xf numFmtId="9" fontId="27" fillId="0" borderId="0" applyFont="0" applyFill="0" applyBorder="0" applyAlignment="0" applyProtection="0"/>
    <xf numFmtId="0" fontId="29" fillId="0" borderId="0" applyNumberFormat="0" applyFill="0" applyBorder="0" applyAlignment="0" applyProtection="0">
      <alignment vertical="top"/>
      <protection locked="0"/>
    </xf>
    <xf numFmtId="174" fontId="27" fillId="0" borderId="0" applyFont="0" applyFill="0" applyBorder="0" applyAlignment="0" applyProtection="0"/>
    <xf numFmtId="173" fontId="27" fillId="0" borderId="0" applyFont="0" applyFill="0" applyBorder="0" applyAlignment="0" applyProtection="0"/>
    <xf numFmtId="9" fontId="27" fillId="0" borderId="0" applyFont="0" applyFill="0" applyBorder="0" applyAlignment="0" applyProtection="0"/>
    <xf numFmtId="0" fontId="27" fillId="0" borderId="0"/>
    <xf numFmtId="0" fontId="27"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xf numFmtId="0" fontId="27" fillId="0" borderId="0"/>
    <xf numFmtId="0" fontId="27" fillId="0" borderId="0"/>
    <xf numFmtId="0" fontId="4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1"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pplyNumberFormat="0" applyFill="0" applyBorder="0" applyAlignment="0" applyProtection="0"/>
    <xf numFmtId="0" fontId="27" fillId="0" borderId="0">
      <alignment horizontal="left" wrapText="1"/>
    </xf>
    <xf numFmtId="0" fontId="27" fillId="0" borderId="0">
      <alignment horizontal="left"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lignment horizontal="left" wrapText="1"/>
    </xf>
    <xf numFmtId="0" fontId="27" fillId="0" borderId="0">
      <alignment horizontal="left"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lignment horizontal="left"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4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4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34" fillId="14"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2"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2"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34" fillId="18"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2"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2" fillId="43"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34" fillId="22"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2"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34" fillId="26"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34" fillId="30"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4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4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34" fillId="15"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2" fillId="4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2" fillId="4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34" fillId="19"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2" fillId="4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34" fillId="2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3"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2" fillId="4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34" fillId="27"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2" fillId="4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34" fillId="31"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17" fillId="12" borderId="0" applyNumberFormat="0" applyBorder="0" applyAlignment="0" applyProtection="0"/>
    <xf numFmtId="0" fontId="44" fillId="12"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50"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17" fillId="16" borderId="0" applyNumberFormat="0" applyBorder="0" applyAlignment="0" applyProtection="0"/>
    <xf numFmtId="0" fontId="44" fillId="16"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7"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17"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4" fillId="20"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48"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17" fillId="24"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4" fillId="24"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17" fillId="28" borderId="0" applyNumberFormat="0" applyBorder="0" applyAlignment="0" applyProtection="0"/>
    <xf numFmtId="0" fontId="44" fillId="28"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17" fillId="3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4" fillId="32"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3"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17" fillId="9" borderId="0" applyNumberFormat="0" applyBorder="0" applyAlignment="0" applyProtection="0"/>
    <xf numFmtId="0" fontId="44" fillId="9"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4"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17" fillId="13" borderId="0" applyNumberFormat="0" applyBorder="0" applyAlignment="0" applyProtection="0"/>
    <xf numFmtId="0" fontId="44" fillId="13"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5"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17" fillId="17" borderId="0" applyNumberFormat="0" applyBorder="0" applyAlignment="0" applyProtection="0"/>
    <xf numFmtId="0" fontId="44" fillId="17"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6"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17" fillId="21" borderId="0" applyNumberFormat="0" applyBorder="0" applyAlignment="0" applyProtection="0"/>
    <xf numFmtId="0" fontId="44" fillId="2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1"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17" fillId="25" borderId="0" applyNumberFormat="0" applyBorder="0" applyAlignment="0" applyProtection="0"/>
    <xf numFmtId="0" fontId="44" fillId="25"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2"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17" fillId="29" borderId="0" applyNumberFormat="0" applyBorder="0" applyAlignment="0" applyProtection="0"/>
    <xf numFmtId="0" fontId="44" fillId="29"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3" fillId="57"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7" fillId="3" borderId="0" applyNumberFormat="0" applyBorder="0" applyAlignment="0" applyProtection="0"/>
    <xf numFmtId="0" fontId="46" fillId="3"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183" fontId="47" fillId="0" borderId="0" applyFont="0" applyFill="0" applyBorder="0" applyAlignment="0" applyProtection="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184" fontId="48"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11" fillId="6" borderId="4" applyNumberFormat="0" applyAlignment="0" applyProtection="0"/>
    <xf numFmtId="0" fontId="50" fillId="6" borderId="4"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49" fillId="58" borderId="27"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13" fillId="7" borderId="7" applyNumberFormat="0" applyAlignment="0" applyProtection="0"/>
    <xf numFmtId="0" fontId="52" fillId="7" borderId="7"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51" fillId="59" borderId="28" applyNumberFormat="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85" fontId="53" fillId="0" borderId="0" applyFont="0" applyFill="0" applyBorder="0" applyAlignment="0" applyProtection="0">
      <alignment horizontal="right"/>
    </xf>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73" fontId="42"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73" fontId="42"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87" fontId="53" fillId="0" borderId="0" applyFont="0" applyFill="0" applyBorder="0" applyAlignment="0" applyProtection="0">
      <alignment horizontal="right"/>
    </xf>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0"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7" fontId="53" fillId="0" borderId="0" applyFont="0" applyFill="0" applyBorder="0" applyAlignment="0" applyProtection="0">
      <alignment horizontal="right"/>
    </xf>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8" fontId="27" fillId="0" borderId="0" applyFont="0" applyFill="0" applyBorder="0" applyAlignment="0" applyProtection="0"/>
    <xf numFmtId="188" fontId="27"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54"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8" fontId="27" fillId="0" borderId="0" applyFont="0" applyFill="0" applyBorder="0" applyAlignment="0" applyProtection="0"/>
    <xf numFmtId="188"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88" fontId="27" fillId="0" borderId="0" applyFont="0" applyFill="0" applyBorder="0" applyAlignment="0" applyProtection="0"/>
    <xf numFmtId="188" fontId="27" fillId="0" borderId="0" applyFont="0" applyFill="0" applyBorder="0" applyAlignment="0" applyProtection="0"/>
    <xf numFmtId="188" fontId="27" fillId="0" borderId="0" applyFont="0" applyFill="0" applyBorder="0" applyAlignment="0" applyProtection="0"/>
    <xf numFmtId="188"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86"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42" fillId="0" borderId="0" applyFont="0" applyFill="0" applyBorder="0" applyAlignment="0" applyProtection="0"/>
    <xf numFmtId="173" fontId="41"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42"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73" fontId="27" fillId="0" borderId="0" applyFont="0" applyFill="0" applyBorder="0" applyAlignment="0" applyProtection="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0" fontId="27" fillId="0" borderId="0"/>
    <xf numFmtId="189" fontId="23" fillId="0" borderId="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90" fontId="53" fillId="0" borderId="0" applyFont="0" applyFill="0" applyBorder="0" applyAlignment="0" applyProtection="0">
      <alignment horizontal="right"/>
    </xf>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91" fontId="53" fillId="0" borderId="0" applyFont="0" applyFill="0" applyBorder="0" applyAlignment="0" applyProtection="0">
      <alignment horizontal="right"/>
    </xf>
    <xf numFmtId="191" fontId="53" fillId="0" borderId="0" applyFont="0" applyFill="0" applyBorder="0" applyAlignment="0" applyProtection="0">
      <alignment horizontal="right"/>
    </xf>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174" fontId="27" fillId="0" borderId="0" applyFont="0" applyFill="0" applyBorder="0" applyAlignment="0" applyProtection="0"/>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0" fontId="48" fillId="60" borderId="17" applyNumberFormat="0" applyFont="0" applyBorder="0" applyAlignment="0" applyProtection="0">
      <alignment horizontal="centerContinuous"/>
    </xf>
    <xf numFmtId="14" fontId="55" fillId="0" borderId="0"/>
    <xf numFmtId="192" fontId="53" fillId="0" borderId="0" applyFont="0" applyFill="0" applyBorder="0" applyAlignment="0" applyProtection="0"/>
    <xf numFmtId="14" fontId="41" fillId="0" borderId="0" applyFill="0" applyBorder="0" applyAlignment="0"/>
    <xf numFmtId="14" fontId="55" fillId="0" borderId="0"/>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38" fontId="48" fillId="0" borderId="29">
      <alignment vertical="center"/>
    </xf>
    <xf numFmtId="193" fontId="53" fillId="0" borderId="30" applyNumberFormat="0" applyFont="0" applyFill="0" applyAlignment="0" applyProtection="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195"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4" fontId="27" fillId="0" borderId="0" applyFont="0" applyFill="0" applyBorder="0" applyAlignment="0" applyProtection="0"/>
    <xf numFmtId="195" fontId="27" fillId="0" borderId="0" applyFon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15"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8" fillId="0" borderId="0" applyFill="0" applyBorder="0" applyProtection="0">
      <alignment horizontal="left"/>
    </xf>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6" fillId="2" borderId="0" applyNumberFormat="0" applyBorder="0" applyAlignment="0" applyProtection="0"/>
    <xf numFmtId="0" fontId="60" fillId="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59" fillId="42" borderId="0" applyNumberFormat="0" applyBorder="0"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0" fontId="32" fillId="61" borderId="11" applyAlignment="0" applyProtection="0"/>
    <xf numFmtId="196" fontId="53" fillId="0" borderId="0" applyFont="0" applyFill="0" applyBorder="0" applyAlignment="0" applyProtection="0">
      <alignment horizontal="right"/>
    </xf>
    <xf numFmtId="0" fontId="61" fillId="0" borderId="0" applyProtection="0">
      <alignment horizontal="right"/>
    </xf>
    <xf numFmtId="0" fontId="62" fillId="0" borderId="31" applyNumberFormat="0" applyAlignment="0" applyProtection="0">
      <alignment horizontal="left" vertical="center"/>
    </xf>
    <xf numFmtId="0" fontId="62" fillId="0" borderId="11">
      <alignment horizontal="left" vertical="center"/>
    </xf>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3" fillId="0" borderId="1" applyNumberFormat="0" applyFill="0" applyAlignment="0" applyProtection="0"/>
    <xf numFmtId="0" fontId="64" fillId="0" borderId="1"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3" fillId="0" borderId="32"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4" fillId="0" borderId="2" applyNumberFormat="0" applyFill="0" applyAlignment="0" applyProtection="0"/>
    <xf numFmtId="0" fontId="66" fillId="0" borderId="2"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5" fillId="0" borderId="3" applyNumberFormat="0" applyFill="0" applyAlignment="0" applyProtection="0"/>
    <xf numFmtId="0" fontId="68" fillId="0" borderId="3"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34" applyNumberFormat="0" applyFill="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5"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9"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0" fontId="29" fillId="0" borderId="0" applyNumberFormat="0" applyFill="0" applyBorder="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2" fillId="34" borderId="35" applyNumberFormat="0">
      <alignment horizontal="right"/>
    </xf>
    <xf numFmtId="0" fontId="72" fillId="34" borderId="35" applyNumberFormat="0">
      <alignment horizontal="right"/>
    </xf>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9" fillId="5" borderId="4" applyNumberFormat="0" applyAlignment="0" applyProtection="0"/>
    <xf numFmtId="0" fontId="73" fillId="5" borderId="4"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1" fillId="45" borderId="27" applyNumberFormat="0" applyAlignment="0" applyProtection="0"/>
    <xf numFmtId="0" fontId="74" fillId="0" borderId="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12" fillId="0" borderId="6" applyNumberFormat="0" applyFill="0" applyAlignment="0" applyProtection="0"/>
    <xf numFmtId="0" fontId="76" fillId="0" borderId="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0" fontId="75" fillId="0" borderId="36" applyNumberFormat="0" applyFill="0" applyAlignment="0" applyProtection="0"/>
    <xf numFmtId="197" fontId="53" fillId="0" borderId="0" applyFont="0" applyFill="0" applyBorder="0" applyAlignment="0" applyProtection="0">
      <alignment horizontal="right"/>
    </xf>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8" fillId="4" borderId="0" applyNumberFormat="0" applyBorder="0" applyAlignment="0" applyProtection="0"/>
    <xf numFmtId="0" fontId="78" fillId="4"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0" fontId="77" fillId="62" borderId="0" applyNumberFormat="0" applyBorder="0" applyAlignment="0" applyProtection="0"/>
    <xf numFmtId="37" fontId="79" fillId="0" borderId="0"/>
    <xf numFmtId="198" fontId="80" fillId="0" borderId="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27" fillId="0" borderId="0"/>
    <xf numFmtId="0" fontId="27" fillId="0" borderId="0">
      <alignment wrapText="1"/>
    </xf>
    <xf numFmtId="0" fontId="27" fillId="0" borderId="0"/>
    <xf numFmtId="0" fontId="27" fillId="0" borderId="0">
      <alignment wrapText="1"/>
    </xf>
    <xf numFmtId="0" fontId="27" fillId="0" borderId="0"/>
    <xf numFmtId="0" fontId="27" fillId="0" borderId="0">
      <alignment wrapText="1"/>
    </xf>
    <xf numFmtId="0" fontId="27" fillId="0" borderId="0"/>
    <xf numFmtId="0" fontId="27" fillId="0" borderId="0"/>
    <xf numFmtId="0" fontId="27" fillId="0" borderId="0"/>
    <xf numFmtId="0" fontId="34" fillId="0" borderId="0"/>
    <xf numFmtId="0" fontId="34" fillId="0" borderId="0"/>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42" fillId="0" borderId="0">
      <alignment horizontal="left" wrapText="1"/>
    </xf>
    <xf numFmtId="0" fontId="27" fillId="0" borderId="0">
      <alignment horizontal="left" wrapText="1"/>
    </xf>
    <xf numFmtId="0" fontId="27"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8" fillId="0" borderId="0"/>
    <xf numFmtId="0" fontId="48" fillId="0" borderId="0"/>
    <xf numFmtId="0" fontId="48" fillId="0" borderId="0"/>
    <xf numFmtId="0" fontId="48" fillId="0" borderId="0"/>
    <xf numFmtId="0" fontId="48" fillId="0" borderId="0"/>
    <xf numFmtId="0" fontId="42"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8" fillId="0" borderId="0"/>
    <xf numFmtId="0" fontId="48" fillId="0" borderId="0"/>
    <xf numFmtId="0" fontId="27" fillId="0" borderId="0"/>
    <xf numFmtId="0" fontId="27" fillId="0" borderId="0"/>
    <xf numFmtId="0" fontId="27" fillId="0" borderId="0"/>
    <xf numFmtId="0" fontId="8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27" fillId="0" borderId="0"/>
    <xf numFmtId="0" fontId="27" fillId="0" borderId="0">
      <alignment horizontal="left" wrapText="1"/>
    </xf>
    <xf numFmtId="0" fontId="27"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82" fillId="0" borderId="0"/>
    <xf numFmtId="0" fontId="54"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xf numFmtId="0" fontId="42" fillId="0" borderId="0"/>
    <xf numFmtId="0" fontId="1" fillId="0" borderId="0"/>
    <xf numFmtId="0" fontId="1" fillId="0" borderId="0"/>
    <xf numFmtId="0" fontId="1" fillId="0" borderId="0"/>
    <xf numFmtId="0" fontId="1" fillId="0" borderId="0"/>
    <xf numFmtId="0" fontId="81" fillId="0" borderId="0"/>
    <xf numFmtId="0" fontId="42" fillId="0" borderId="0"/>
    <xf numFmtId="0" fontId="1" fillId="0" borderId="0"/>
    <xf numFmtId="0" fontId="1" fillId="0" borderId="0"/>
    <xf numFmtId="0" fontId="42" fillId="0" borderId="0"/>
    <xf numFmtId="0" fontId="1" fillId="0" borderId="0"/>
    <xf numFmtId="0" fontId="1" fillId="0" borderId="0"/>
    <xf numFmtId="0" fontId="42" fillId="0" borderId="0">
      <alignment horizontal="left" wrapText="1"/>
    </xf>
    <xf numFmtId="0" fontId="27" fillId="0" borderId="0"/>
    <xf numFmtId="0" fontId="27" fillId="0" borderId="0"/>
    <xf numFmtId="0" fontId="27" fillId="0" borderId="0"/>
    <xf numFmtId="0" fontId="4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8" fillId="0" borderId="0"/>
    <xf numFmtId="0" fontId="48" fillId="0" borderId="0"/>
    <xf numFmtId="0" fontId="42" fillId="0" borderId="0">
      <alignment horizontal="left" wrapText="1"/>
    </xf>
    <xf numFmtId="0" fontId="27" fillId="0" borderId="0"/>
    <xf numFmtId="0" fontId="27" fillId="0" borderId="0"/>
    <xf numFmtId="0" fontId="27" fillId="0" borderId="0"/>
    <xf numFmtId="0" fontId="27" fillId="0" borderId="0"/>
    <xf numFmtId="0" fontId="42" fillId="0" borderId="0"/>
    <xf numFmtId="0" fontId="1" fillId="0" borderId="0"/>
    <xf numFmtId="0" fontId="1" fillId="0" borderId="0"/>
    <xf numFmtId="0" fontId="42" fillId="0" borderId="0"/>
    <xf numFmtId="0" fontId="27" fillId="0" borderId="0"/>
    <xf numFmtId="0" fontId="2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27" fillId="0" borderId="0"/>
    <xf numFmtId="0" fontId="42"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alignment wrapText="1"/>
    </xf>
    <xf numFmtId="0" fontId="27" fillId="0" borderId="0">
      <alignment wrapText="1"/>
    </xf>
    <xf numFmtId="0" fontId="27" fillId="0" borderId="0">
      <alignment wrapText="1"/>
    </xf>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0" borderId="0">
      <alignment horizontal="left" wrapText="1"/>
    </xf>
    <xf numFmtId="0" fontId="42" fillId="0" borderId="0">
      <alignment horizontal="left" wrapText="1"/>
    </xf>
    <xf numFmtId="0" fontId="27" fillId="0" borderId="0">
      <alignment wrapText="1"/>
    </xf>
    <xf numFmtId="0" fontId="27" fillId="0" borderId="0">
      <alignment wrapText="1"/>
    </xf>
    <xf numFmtId="0" fontId="27" fillId="0" borderId="0">
      <alignment wrapText="1"/>
    </xf>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alignment wrapText="1"/>
    </xf>
    <xf numFmtId="0" fontId="27" fillId="0" borderId="0">
      <alignment wrapText="1"/>
    </xf>
    <xf numFmtId="0" fontId="27" fillId="0" borderId="0">
      <alignment wrapText="1"/>
    </xf>
    <xf numFmtId="0" fontId="27" fillId="0" borderId="0"/>
    <xf numFmtId="0" fontId="27" fillId="0" borderId="0">
      <alignment wrapText="1"/>
    </xf>
    <xf numFmtId="0" fontId="27" fillId="0" borderId="0">
      <alignment wrapText="1"/>
    </xf>
    <xf numFmtId="0" fontId="27" fillId="0" borderId="0">
      <alignment wrapText="1"/>
    </xf>
    <xf numFmtId="0" fontId="27" fillId="0" borderId="0"/>
    <xf numFmtId="0" fontId="27" fillId="0" borderId="0">
      <alignment wrapText="1"/>
    </xf>
    <xf numFmtId="0" fontId="27" fillId="0" borderId="0">
      <alignment wrapText="1"/>
    </xf>
    <xf numFmtId="0" fontId="27" fillId="0" borderId="0">
      <alignment wrapText="1"/>
    </xf>
    <xf numFmtId="0" fontId="42" fillId="0" borderId="0">
      <alignment horizontal="left" wrapText="1"/>
    </xf>
    <xf numFmtId="0" fontId="27" fillId="0" borderId="0"/>
    <xf numFmtId="0" fontId="27" fillId="0" borderId="0">
      <alignment wrapText="1"/>
    </xf>
    <xf numFmtId="0" fontId="27" fillId="0" borderId="0">
      <alignment wrapText="1"/>
    </xf>
    <xf numFmtId="0" fontId="27" fillId="0" borderId="0">
      <alignment wrapText="1"/>
    </xf>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8" borderId="8" applyNumberFormat="0" applyFont="0" applyAlignment="0" applyProtection="0"/>
    <xf numFmtId="0" fontId="42" fillId="63" borderId="37" applyNumberFormat="0" applyFont="0" applyAlignment="0" applyProtection="0"/>
    <xf numFmtId="0" fontId="42" fillId="8" borderId="8"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27" fillId="63" borderId="37" applyNumberFormat="0" applyFont="0" applyAlignment="0" applyProtection="0"/>
    <xf numFmtId="0" fontId="27" fillId="63" borderId="37" applyNumberFormat="0" applyFont="0" applyAlignment="0" applyProtection="0"/>
    <xf numFmtId="0" fontId="42" fillId="8" borderId="8" applyNumberFormat="0" applyFont="0" applyAlignment="0" applyProtection="0"/>
    <xf numFmtId="0" fontId="42" fillId="8" borderId="8" applyNumberFormat="0" applyFont="0" applyAlignment="0" applyProtection="0"/>
    <xf numFmtId="0" fontId="41" fillId="8" borderId="8" applyNumberFormat="0" applyFont="0" applyAlignment="0" applyProtection="0"/>
    <xf numFmtId="0" fontId="41" fillId="8" borderId="8"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0" fontId="42" fillId="63" borderId="37" applyNumberFormat="0" applyFont="0" applyAlignment="0" applyProtection="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37" fontId="27" fillId="0" borderId="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10" fillId="6" borderId="5" applyNumberFormat="0" applyAlignment="0" applyProtection="0"/>
    <xf numFmtId="0" fontId="84" fillId="6" borderId="5"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0" fontId="83" fillId="58" borderId="38" applyNumberFormat="0" applyAlignment="0" applyProtection="0"/>
    <xf numFmtId="40" fontId="85" fillId="34" borderId="0">
      <alignment horizontal="right"/>
    </xf>
    <xf numFmtId="0" fontId="86" fillId="34" borderId="0">
      <alignment horizontal="right"/>
    </xf>
    <xf numFmtId="0" fontId="87" fillId="34" borderId="22"/>
    <xf numFmtId="0" fontId="87" fillId="0" borderId="0" applyBorder="0">
      <alignment horizontal="centerContinuous"/>
    </xf>
    <xf numFmtId="0" fontId="88" fillId="0" borderId="0" applyBorder="0">
      <alignment horizontal="centerContinuous"/>
    </xf>
    <xf numFmtId="1" fontId="89" fillId="0" borderId="0" applyProtection="0">
      <alignment horizontal="right" vertical="center"/>
    </xf>
    <xf numFmtId="0" fontId="55" fillId="0" borderId="39" applyNumberFormat="0" applyAlignment="0" applyProtection="0"/>
    <xf numFmtId="0" fontId="47" fillId="64" borderId="0" applyNumberFormat="0" applyFont="0" applyBorder="0" applyAlignment="0" applyProtection="0"/>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5"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90" fillId="66" borderId="26" applyNumberFormat="0" applyFont="0" applyBorder="0" applyAlignment="0" applyProtection="0">
      <alignment horizontal="center"/>
    </xf>
    <xf numFmtId="0" fontId="47" fillId="0" borderId="40" applyNumberFormat="0" applyAlignment="0" applyProtection="0"/>
    <xf numFmtId="0" fontId="47" fillId="0" borderId="41" applyNumberFormat="0" applyAlignment="0" applyProtection="0"/>
    <xf numFmtId="0" fontId="55" fillId="0" borderId="42" applyNumberFormat="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10" fontId="48"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0" fontId="27"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199" fontId="91"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54"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10" fontId="92" fillId="0" borderId="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93" fillId="35" borderId="0"/>
    <xf numFmtId="200" fontId="94" fillId="67" borderId="43" applyFont="0" applyBorder="0" applyAlignment="0" applyProtection="0">
      <alignment horizontal="centerContinuous"/>
    </xf>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201" fontId="95" fillId="0" borderId="0" applyFont="0" applyFill="0" applyBorder="0" applyAlignment="0" applyProtection="0"/>
    <xf numFmtId="189" fontId="23" fillId="0" borderId="0" applyFont="0" applyFill="0" applyBorder="0" applyAlignment="0" applyProtection="0"/>
    <xf numFmtId="0" fontId="27" fillId="0" borderId="0" applyNumberFormat="0" applyFill="0" applyBorder="0" applyAlignment="0" applyProtection="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pplyNumberFormat="0" applyFill="0" applyBorder="0" applyAlignment="0" applyProtection="0"/>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27" fillId="0" borderId="0">
      <alignment horizontal="left" wrapText="1"/>
    </xf>
    <xf numFmtId="0" fontId="96" fillId="0" borderId="0" applyBorder="0" applyProtection="0">
      <alignment vertical="center"/>
    </xf>
    <xf numFmtId="193" fontId="96" fillId="0" borderId="18" applyBorder="0" applyProtection="0">
      <alignment horizontal="right" vertical="center"/>
    </xf>
    <xf numFmtId="0" fontId="97" fillId="68" borderId="0" applyBorder="0" applyProtection="0">
      <alignment horizontal="centerContinuous" vertical="center"/>
    </xf>
    <xf numFmtId="0" fontId="97" fillId="69" borderId="18" applyBorder="0" applyProtection="0">
      <alignment horizontal="centerContinuous" vertical="center"/>
    </xf>
    <xf numFmtId="0" fontId="98" fillId="0" borderId="0" applyBorder="0" applyProtection="0">
      <alignment horizontal="left"/>
    </xf>
    <xf numFmtId="0" fontId="99" fillId="0" borderId="0" applyFill="0" applyBorder="0" applyProtection="0">
      <alignment horizontal="left"/>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0" fontId="90" fillId="0" borderId="21" applyFill="0" applyBorder="0" applyProtection="0">
      <alignment horizontal="left" vertical="top"/>
    </xf>
    <xf numFmtId="49" fontId="41"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27" fillId="0" borderId="0" applyFill="0" applyBorder="0" applyAlignment="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2"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6" fillId="0" borderId="9" applyNumberFormat="0" applyFill="0" applyAlignment="0" applyProtection="0"/>
    <xf numFmtId="0" fontId="102" fillId="0" borderId="9"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1" fillId="0" borderId="44" applyNumberFormat="0" applyFill="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4" fillId="0" borderId="0" applyNumberFormat="0" applyFill="0" applyBorder="0" applyAlignment="0" applyProtection="0"/>
    <xf numFmtId="0" fontId="104"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0" fontId="103" fillId="0" borderId="0" applyNumberFormat="0" applyFill="0" applyBorder="0" applyAlignment="0" applyProtection="0"/>
    <xf numFmtId="14" fontId="47" fillId="0" borderId="0" applyFont="0" applyFill="0" applyBorder="0" applyProtection="0"/>
  </cellStyleXfs>
  <cellXfs count="354">
    <xf numFmtId="0" fontId="0" fillId="0" borderId="0" xfId="0"/>
    <xf numFmtId="0" fontId="19" fillId="33" borderId="0" xfId="0" applyFont="1" applyFill="1" applyAlignment="1"/>
    <xf numFmtId="0" fontId="0" fillId="0" borderId="0" xfId="0" applyFill="1"/>
    <xf numFmtId="0" fontId="21" fillId="33" borderId="0" xfId="0" applyFont="1" applyFill="1" applyBorder="1" applyAlignment="1">
      <alignment vertical="top"/>
    </xf>
    <xf numFmtId="0" fontId="0" fillId="34" borderId="0" xfId="0" applyFill="1"/>
    <xf numFmtId="0" fontId="24" fillId="34" borderId="0" xfId="0" applyFont="1" applyFill="1" applyAlignment="1">
      <alignment horizontal="center"/>
    </xf>
    <xf numFmtId="0" fontId="25" fillId="34" borderId="0" xfId="0" applyFont="1" applyFill="1" applyAlignment="1">
      <alignment horizontal="center"/>
    </xf>
    <xf numFmtId="0" fontId="0" fillId="34" borderId="0" xfId="0" applyFill="1" applyAlignment="1"/>
    <xf numFmtId="0" fontId="25" fillId="0" borderId="0" xfId="0" applyFont="1" applyFill="1" applyAlignment="1">
      <alignment horizontal="center"/>
    </xf>
    <xf numFmtId="0" fontId="26" fillId="34" borderId="0" xfId="0" applyFont="1" applyFill="1" applyAlignment="1"/>
    <xf numFmtId="0" fontId="27" fillId="34" borderId="0" xfId="0" applyFont="1" applyFill="1" applyAlignment="1"/>
    <xf numFmtId="0" fontId="27" fillId="0" borderId="0" xfId="0" applyFont="1" applyFill="1" applyAlignment="1"/>
    <xf numFmtId="0" fontId="27" fillId="34" borderId="10" xfId="0" applyFont="1" applyFill="1" applyBorder="1" applyAlignment="1">
      <alignment wrapText="1"/>
    </xf>
    <xf numFmtId="165" fontId="27" fillId="36" borderId="11" xfId="0" applyNumberFormat="1" applyFont="1" applyFill="1" applyBorder="1" applyAlignment="1">
      <alignment horizontal="left" wrapText="1"/>
    </xf>
    <xf numFmtId="165" fontId="27" fillId="35" borderId="11" xfId="0" applyNumberFormat="1" applyFont="1" applyFill="1" applyBorder="1" applyAlignment="1">
      <alignment horizontal="left" wrapText="1"/>
    </xf>
    <xf numFmtId="165" fontId="27" fillId="35" borderId="12" xfId="0" applyNumberFormat="1" applyFont="1" applyFill="1" applyBorder="1" applyAlignment="1">
      <alignment horizontal="left" wrapText="1"/>
    </xf>
    <xf numFmtId="0" fontId="27" fillId="36" borderId="13" xfId="0" applyFont="1" applyFill="1" applyBorder="1" applyAlignment="1"/>
    <xf numFmtId="0" fontId="27" fillId="36" borderId="11" xfId="0" applyFont="1" applyFill="1" applyBorder="1" applyAlignment="1">
      <alignment wrapText="1"/>
    </xf>
    <xf numFmtId="0" fontId="27" fillId="35" borderId="11" xfId="0" applyFont="1" applyFill="1" applyBorder="1" applyAlignment="1">
      <alignment wrapText="1"/>
    </xf>
    <xf numFmtId="0" fontId="27" fillId="35" borderId="12" xfId="0" applyFont="1" applyFill="1" applyBorder="1" applyAlignment="1">
      <alignment wrapText="1"/>
    </xf>
    <xf numFmtId="0" fontId="27" fillId="34" borderId="13" xfId="0" applyFont="1" applyFill="1" applyBorder="1" applyAlignment="1"/>
    <xf numFmtId="0" fontId="27" fillId="34" borderId="0" xfId="0" applyFont="1" applyFill="1" applyBorder="1" applyAlignment="1">
      <alignment wrapText="1"/>
    </xf>
    <xf numFmtId="0" fontId="27" fillId="34" borderId="17" xfId="0" applyFont="1" applyFill="1" applyBorder="1" applyAlignment="1">
      <alignment horizontal="center"/>
    </xf>
    <xf numFmtId="0" fontId="27" fillId="34" borderId="18" xfId="0" applyFont="1" applyFill="1" applyBorder="1" applyAlignment="1">
      <alignment horizontal="center"/>
    </xf>
    <xf numFmtId="0" fontId="27" fillId="34" borderId="19" xfId="0" applyFont="1" applyFill="1" applyBorder="1" applyAlignment="1">
      <alignment horizontal="center"/>
    </xf>
    <xf numFmtId="0" fontId="27" fillId="35" borderId="20" xfId="0" applyFont="1" applyFill="1" applyBorder="1" applyAlignment="1">
      <alignment horizontal="center"/>
    </xf>
    <xf numFmtId="0" fontId="0" fillId="35" borderId="20" xfId="0" applyFill="1" applyBorder="1" applyAlignment="1">
      <alignment horizontal="center"/>
    </xf>
    <xf numFmtId="0" fontId="27" fillId="35" borderId="10" xfId="0" applyFont="1" applyFill="1" applyBorder="1" applyAlignment="1">
      <alignment horizontal="center" wrapText="1"/>
    </xf>
    <xf numFmtId="0" fontId="27" fillId="35" borderId="10" xfId="0" applyFont="1" applyFill="1" applyBorder="1" applyAlignment="1">
      <alignment horizontal="center"/>
    </xf>
    <xf numFmtId="0" fontId="27" fillId="34" borderId="10" xfId="0" applyFont="1" applyFill="1" applyBorder="1" applyAlignment="1"/>
    <xf numFmtId="167" fontId="27" fillId="35" borderId="10" xfId="0" applyNumberFormat="1" applyFont="1" applyFill="1" applyBorder="1" applyAlignment="1"/>
    <xf numFmtId="168" fontId="27" fillId="35" borderId="10" xfId="0" applyNumberFormat="1" applyFont="1" applyFill="1" applyBorder="1" applyAlignment="1">
      <alignment horizontal="right"/>
    </xf>
    <xf numFmtId="169" fontId="27" fillId="35" borderId="10" xfId="0" applyNumberFormat="1" applyFont="1" applyFill="1" applyBorder="1" applyAlignment="1">
      <alignment horizontal="right"/>
    </xf>
    <xf numFmtId="170" fontId="27" fillId="35" borderId="10" xfId="0" applyNumberFormat="1" applyFont="1" applyFill="1" applyBorder="1" applyAlignment="1">
      <alignment horizontal="right"/>
    </xf>
    <xf numFmtId="167" fontId="27" fillId="36" borderId="10" xfId="0" applyNumberFormat="1" applyFont="1" applyFill="1" applyBorder="1" applyAlignment="1"/>
    <xf numFmtId="171" fontId="27" fillId="34" borderId="0" xfId="0" applyNumberFormat="1" applyFont="1" applyFill="1" applyAlignment="1"/>
    <xf numFmtId="167" fontId="27" fillId="35" borderId="10" xfId="0" applyNumberFormat="1" applyFont="1" applyFill="1" applyBorder="1" applyAlignment="1">
      <alignment horizontal="center"/>
    </xf>
    <xf numFmtId="0" fontId="27" fillId="34" borderId="13" xfId="0" applyFont="1" applyFill="1" applyBorder="1" applyAlignment="1">
      <alignment horizontal="left"/>
    </xf>
    <xf numFmtId="0" fontId="27" fillId="34" borderId="11" xfId="0" applyFont="1" applyFill="1" applyBorder="1" applyAlignment="1">
      <alignment horizontal="left"/>
    </xf>
    <xf numFmtId="0" fontId="27" fillId="34" borderId="12" xfId="0" applyFont="1" applyFill="1" applyBorder="1" applyAlignment="1">
      <alignment horizontal="left"/>
    </xf>
    <xf numFmtId="168" fontId="27" fillId="35" borderId="10" xfId="0" applyNumberFormat="1" applyFont="1" applyFill="1" applyBorder="1" applyAlignment="1"/>
    <xf numFmtId="15" fontId="27" fillId="35" borderId="10" xfId="0" applyNumberFormat="1" applyFont="1" applyFill="1" applyBorder="1" applyAlignment="1">
      <alignment horizontal="center"/>
    </xf>
    <xf numFmtId="170" fontId="27" fillId="35" borderId="10" xfId="0" applyNumberFormat="1" applyFont="1" applyFill="1" applyBorder="1" applyAlignment="1">
      <alignment horizontal="center"/>
    </xf>
    <xf numFmtId="10" fontId="27" fillId="35" borderId="10" xfId="0" applyNumberFormat="1" applyFont="1" applyFill="1" applyBorder="1" applyAlignment="1">
      <alignment horizontal="center"/>
    </xf>
    <xf numFmtId="172" fontId="27" fillId="35" borderId="10" xfId="0" applyNumberFormat="1" applyFont="1" applyFill="1" applyBorder="1" applyAlignment="1">
      <alignment horizontal="center"/>
    </xf>
    <xf numFmtId="168" fontId="27" fillId="37" borderId="10" xfId="0" applyNumberFormat="1" applyFont="1" applyFill="1" applyBorder="1" applyAlignment="1"/>
    <xf numFmtId="0" fontId="27" fillId="34" borderId="18" xfId="0" applyFont="1" applyFill="1" applyBorder="1" applyAlignment="1">
      <alignment horizontal="left"/>
    </xf>
    <xf numFmtId="0" fontId="27" fillId="34" borderId="19" xfId="0" applyFont="1" applyFill="1" applyBorder="1" applyAlignment="1">
      <alignment horizontal="left"/>
    </xf>
    <xf numFmtId="168" fontId="27" fillId="35" borderId="10" xfId="0" applyNumberFormat="1" applyFont="1" applyFill="1" applyBorder="1" applyAlignment="1">
      <alignment horizontal="center"/>
    </xf>
    <xf numFmtId="0" fontId="27" fillId="34" borderId="11" xfId="0" applyFont="1" applyFill="1" applyBorder="1" applyAlignment="1"/>
    <xf numFmtId="0" fontId="27" fillId="34" borderId="12" xfId="0" applyFont="1" applyFill="1" applyBorder="1" applyAlignment="1"/>
    <xf numFmtId="0" fontId="30" fillId="34" borderId="0" xfId="0" applyFont="1" applyFill="1" applyAlignment="1"/>
    <xf numFmtId="0" fontId="31" fillId="34" borderId="0" xfId="0" applyFont="1" applyFill="1" applyAlignment="1">
      <alignment horizontal="left" indent="1"/>
    </xf>
    <xf numFmtId="0" fontId="31" fillId="34" borderId="0" xfId="0" applyFont="1" applyFill="1" applyAlignment="1"/>
    <xf numFmtId="168" fontId="27" fillId="35" borderId="10" xfId="0" applyNumberFormat="1" applyFont="1" applyFill="1" applyBorder="1" applyAlignment="1">
      <alignment horizontal="left"/>
    </xf>
    <xf numFmtId="0" fontId="29" fillId="34" borderId="0" xfId="3" applyFill="1" applyAlignment="1" applyProtection="1"/>
    <xf numFmtId="0" fontId="31" fillId="38" borderId="0" xfId="0" applyFont="1" applyFill="1" applyAlignment="1"/>
    <xf numFmtId="0" fontId="29" fillId="38" borderId="0" xfId="3" applyFill="1" applyAlignment="1" applyProtection="1"/>
    <xf numFmtId="0" fontId="27" fillId="38" borderId="0" xfId="0" applyFont="1" applyFill="1" applyAlignment="1"/>
    <xf numFmtId="0" fontId="27" fillId="38" borderId="0" xfId="0" applyFont="1" applyFill="1" applyBorder="1" applyAlignment="1"/>
    <xf numFmtId="168" fontId="27" fillId="38" borderId="0" xfId="0" applyNumberFormat="1" applyFont="1" applyFill="1" applyBorder="1" applyAlignment="1">
      <alignment horizontal="center"/>
    </xf>
    <xf numFmtId="0" fontId="0" fillId="0" borderId="0" xfId="0" applyFill="1" applyAlignment="1"/>
    <xf numFmtId="0" fontId="27" fillId="0" borderId="10" xfId="0" applyFont="1" applyFill="1" applyBorder="1" applyAlignment="1">
      <alignment wrapText="1"/>
    </xf>
    <xf numFmtId="0" fontId="27" fillId="34" borderId="10" xfId="0" applyFont="1" applyFill="1" applyBorder="1" applyAlignment="1">
      <alignment vertical="center"/>
    </xf>
    <xf numFmtId="167" fontId="27" fillId="35" borderId="10" xfId="0" applyNumberFormat="1" applyFont="1" applyFill="1" applyBorder="1" applyAlignment="1">
      <alignment horizontal="right"/>
    </xf>
    <xf numFmtId="167" fontId="27" fillId="34" borderId="0" xfId="0" applyNumberFormat="1" applyFont="1" applyFill="1" applyBorder="1" applyAlignment="1"/>
    <xf numFmtId="167" fontId="27" fillId="34" borderId="0" xfId="0" applyNumberFormat="1" applyFont="1" applyFill="1" applyAlignment="1"/>
    <xf numFmtId="167" fontId="27" fillId="34" borderId="0" xfId="0" applyNumberFormat="1" applyFont="1" applyFill="1" applyBorder="1" applyAlignment="1">
      <alignment wrapText="1"/>
    </xf>
    <xf numFmtId="173" fontId="27" fillId="34" borderId="0" xfId="1" applyFont="1" applyFill="1" applyAlignment="1"/>
    <xf numFmtId="4" fontId="27" fillId="38" borderId="0" xfId="0" applyNumberFormat="1" applyFont="1" applyFill="1" applyAlignment="1"/>
    <xf numFmtId="173" fontId="27" fillId="38" borderId="0" xfId="1" applyFont="1" applyFill="1" applyAlignment="1"/>
    <xf numFmtId="167" fontId="27" fillId="38" borderId="0" xfId="0" applyNumberFormat="1" applyFont="1" applyFill="1" applyBorder="1" applyAlignment="1"/>
    <xf numFmtId="167" fontId="27" fillId="37" borderId="10" xfId="0" applyNumberFormat="1" applyFont="1" applyFill="1" applyBorder="1" applyAlignment="1"/>
    <xf numFmtId="167" fontId="27" fillId="38" borderId="0" xfId="0" applyNumberFormat="1" applyFont="1" applyFill="1" applyAlignment="1"/>
    <xf numFmtId="173" fontId="27" fillId="34" borderId="0" xfId="0" applyNumberFormat="1" applyFont="1" applyFill="1" applyAlignment="1"/>
    <xf numFmtId="0" fontId="27" fillId="34" borderId="0" xfId="0" applyFont="1" applyFill="1" applyBorder="1" applyAlignment="1"/>
    <xf numFmtId="0" fontId="27" fillId="0" borderId="10" xfId="0" applyFont="1" applyFill="1" applyBorder="1" applyAlignment="1">
      <alignment horizontal="center"/>
    </xf>
    <xf numFmtId="0" fontId="32" fillId="34" borderId="13" xfId="0" applyFont="1" applyFill="1" applyBorder="1"/>
    <xf numFmtId="0" fontId="0" fillId="34" borderId="11" xfId="0" applyFill="1" applyBorder="1"/>
    <xf numFmtId="0" fontId="32" fillId="35" borderId="21" xfId="0" applyFont="1" applyFill="1" applyBorder="1"/>
    <xf numFmtId="0" fontId="27" fillId="35" borderId="0" xfId="0" applyFont="1" applyFill="1" applyBorder="1"/>
    <xf numFmtId="0" fontId="27" fillId="35" borderId="0" xfId="0" applyFont="1" applyFill="1" applyBorder="1" applyAlignment="1"/>
    <xf numFmtId="0" fontId="27" fillId="35" borderId="22" xfId="0" applyFont="1" applyFill="1" applyBorder="1" applyAlignment="1"/>
    <xf numFmtId="0" fontId="27" fillId="35" borderId="21" xfId="0" applyFont="1" applyFill="1" applyBorder="1"/>
    <xf numFmtId="0" fontId="27" fillId="35" borderId="21" xfId="0" applyFont="1" applyFill="1" applyBorder="1" applyAlignment="1">
      <alignment horizontal="center"/>
    </xf>
    <xf numFmtId="174" fontId="32" fillId="35" borderId="0" xfId="4" applyFont="1" applyFill="1" applyBorder="1"/>
    <xf numFmtId="0" fontId="27" fillId="35" borderId="17" xfId="0" applyFont="1" applyFill="1" applyBorder="1"/>
    <xf numFmtId="0" fontId="27" fillId="35" borderId="18" xfId="0" applyFont="1" applyFill="1" applyBorder="1"/>
    <xf numFmtId="0" fontId="0" fillId="34" borderId="10" xfId="0" applyFill="1" applyBorder="1" applyAlignment="1"/>
    <xf numFmtId="0" fontId="27" fillId="35" borderId="21" xfId="0" applyFont="1" applyFill="1" applyBorder="1" applyAlignment="1">
      <alignment horizontal="right"/>
    </xf>
    <xf numFmtId="174" fontId="32" fillId="37" borderId="0" xfId="4" applyFont="1" applyFill="1" applyBorder="1"/>
    <xf numFmtId="0" fontId="27" fillId="35" borderId="0" xfId="0" applyFont="1" applyFill="1" applyBorder="1" applyAlignment="1">
      <alignment horizontal="center"/>
    </xf>
    <xf numFmtId="2" fontId="27" fillId="35" borderId="0" xfId="0" quotePrefix="1" applyNumberFormat="1" applyFont="1" applyFill="1" applyBorder="1" applyAlignment="1">
      <alignment horizontal="center"/>
    </xf>
    <xf numFmtId="10" fontId="27" fillId="35" borderId="10" xfId="2" applyNumberFormat="1" applyFont="1" applyFill="1" applyBorder="1" applyAlignment="1"/>
    <xf numFmtId="0" fontId="28" fillId="34" borderId="0" xfId="0" applyFont="1" applyFill="1" applyAlignment="1">
      <alignment horizontal="left"/>
    </xf>
    <xf numFmtId="174" fontId="27" fillId="34" borderId="0" xfId="0" applyNumberFormat="1" applyFont="1" applyFill="1" applyAlignment="1"/>
    <xf numFmtId="167" fontId="27" fillId="38" borderId="0" xfId="2" applyNumberFormat="1" applyFont="1" applyFill="1" applyAlignment="1"/>
    <xf numFmtId="2" fontId="27" fillId="35" borderId="0" xfId="5" quotePrefix="1" applyNumberFormat="1" applyFont="1" applyFill="1" applyBorder="1" applyAlignment="1">
      <alignment horizontal="center"/>
    </xf>
    <xf numFmtId="0" fontId="32" fillId="35" borderId="0" xfId="0" applyFont="1" applyFill="1" applyBorder="1"/>
    <xf numFmtId="0" fontId="27" fillId="35" borderId="18" xfId="0" applyFont="1" applyFill="1" applyBorder="1" applyAlignment="1"/>
    <xf numFmtId="0" fontId="27" fillId="35" borderId="19" xfId="0" applyFont="1" applyFill="1" applyBorder="1" applyAlignment="1"/>
    <xf numFmtId="0" fontId="26" fillId="0" borderId="0" xfId="0" applyFont="1" applyFill="1" applyAlignment="1"/>
    <xf numFmtId="167" fontId="27" fillId="35" borderId="10" xfId="0" applyNumberFormat="1" applyFont="1" applyFill="1" applyBorder="1" applyAlignment="1">
      <alignment horizontal="right" wrapText="1"/>
    </xf>
    <xf numFmtId="168" fontId="27" fillId="35" borderId="10" xfId="0" applyNumberFormat="1" applyFont="1" applyFill="1" applyBorder="1" applyAlignment="1">
      <alignment horizontal="right" wrapText="1"/>
    </xf>
    <xf numFmtId="14" fontId="27" fillId="34" borderId="0" xfId="0" applyNumberFormat="1" applyFont="1" applyFill="1" applyAlignment="1"/>
    <xf numFmtId="0" fontId="30" fillId="38" borderId="0" xfId="0" applyFont="1" applyFill="1" applyAlignment="1"/>
    <xf numFmtId="167" fontId="30" fillId="34" borderId="0" xfId="0" applyNumberFormat="1" applyFont="1" applyFill="1" applyAlignment="1"/>
    <xf numFmtId="10" fontId="30" fillId="34" borderId="0" xfId="0" applyNumberFormat="1" applyFont="1" applyFill="1" applyAlignment="1"/>
    <xf numFmtId="3" fontId="27" fillId="35" borderId="10" xfId="0" applyNumberFormat="1" applyFont="1" applyFill="1" applyBorder="1" applyAlignment="1">
      <alignment horizontal="right" wrapText="1"/>
    </xf>
    <xf numFmtId="10" fontId="27" fillId="36" borderId="10" xfId="2" applyNumberFormat="1" applyFont="1" applyFill="1" applyBorder="1" applyAlignment="1"/>
    <xf numFmtId="10" fontId="27" fillId="34" borderId="0" xfId="0" applyNumberFormat="1" applyFont="1" applyFill="1" applyAlignment="1"/>
    <xf numFmtId="167" fontId="30" fillId="38" borderId="0" xfId="0" applyNumberFormat="1" applyFont="1" applyFill="1" applyAlignment="1"/>
    <xf numFmtId="4" fontId="27" fillId="36" borderId="10" xfId="0" applyNumberFormat="1" applyFont="1" applyFill="1" applyBorder="1" applyAlignment="1">
      <alignment horizontal="right" wrapText="1"/>
    </xf>
    <xf numFmtId="10" fontId="27" fillId="36" borderId="10" xfId="0" applyNumberFormat="1" applyFont="1" applyFill="1" applyBorder="1" applyAlignment="1">
      <alignment horizontal="right" wrapText="1"/>
    </xf>
    <xf numFmtId="167" fontId="27" fillId="0" borderId="0" xfId="0" applyNumberFormat="1" applyFont="1" applyFill="1" applyAlignment="1"/>
    <xf numFmtId="10" fontId="27" fillId="38" borderId="0" xfId="0" applyNumberFormat="1" applyFont="1" applyFill="1" applyAlignment="1"/>
    <xf numFmtId="175" fontId="27" fillId="35" borderId="10" xfId="0" applyNumberFormat="1" applyFont="1" applyFill="1" applyBorder="1" applyAlignment="1">
      <alignment horizontal="right" wrapText="1"/>
    </xf>
    <xf numFmtId="10" fontId="33" fillId="34" borderId="0" xfId="0" applyNumberFormat="1" applyFont="1" applyFill="1" applyAlignment="1"/>
    <xf numFmtId="176" fontId="27" fillId="35" borderId="10" xfId="0" applyNumberFormat="1" applyFont="1" applyFill="1" applyBorder="1" applyAlignment="1">
      <alignment horizontal="right" wrapText="1"/>
    </xf>
    <xf numFmtId="0" fontId="28" fillId="38" borderId="0" xfId="0" applyFont="1" applyFill="1" applyAlignment="1">
      <alignment horizontal="left"/>
    </xf>
    <xf numFmtId="0" fontId="27" fillId="35" borderId="10" xfId="0" applyNumberFormat="1" applyFont="1" applyFill="1" applyBorder="1" applyAlignment="1">
      <alignment horizontal="right" wrapText="1"/>
    </xf>
    <xf numFmtId="10" fontId="27" fillId="35" borderId="10" xfId="0" applyNumberFormat="1" applyFont="1" applyFill="1" applyBorder="1" applyAlignment="1">
      <alignment horizontal="right" wrapText="1"/>
    </xf>
    <xf numFmtId="177" fontId="27" fillId="38" borderId="0" xfId="0" applyNumberFormat="1" applyFont="1" applyFill="1" applyAlignment="1"/>
    <xf numFmtId="0" fontId="27" fillId="34" borderId="10" xfId="0" applyFont="1" applyFill="1" applyBorder="1" applyAlignment="1">
      <alignment vertical="top" wrapText="1"/>
    </xf>
    <xf numFmtId="167" fontId="27" fillId="36" borderId="10" xfId="0" applyNumberFormat="1" applyFont="1" applyFill="1" applyBorder="1" applyAlignment="1">
      <alignment wrapText="1"/>
    </xf>
    <xf numFmtId="0" fontId="27" fillId="34" borderId="10" xfId="0" applyFont="1" applyFill="1" applyBorder="1" applyAlignment="1">
      <alignment horizontal="center"/>
    </xf>
    <xf numFmtId="0" fontId="27" fillId="34" borderId="13" xfId="0" applyFont="1" applyFill="1" applyBorder="1" applyAlignment="1">
      <alignment horizontal="center"/>
    </xf>
    <xf numFmtId="177" fontId="34" fillId="36" borderId="10" xfId="0" applyNumberFormat="1" applyFont="1" applyFill="1" applyBorder="1" applyAlignment="1">
      <alignment horizontal="right"/>
    </xf>
    <xf numFmtId="10" fontId="34" fillId="36" borderId="10" xfId="2" applyNumberFormat="1" applyFont="1" applyFill="1" applyBorder="1" applyAlignment="1"/>
    <xf numFmtId="167" fontId="34" fillId="37" borderId="12" xfId="0" applyNumberFormat="1" applyFont="1" applyFill="1" applyBorder="1" applyAlignment="1">
      <alignment wrapText="1"/>
    </xf>
    <xf numFmtId="10" fontId="34" fillId="37" borderId="10" xfId="2" applyNumberFormat="1" applyFont="1" applyFill="1" applyBorder="1" applyAlignment="1"/>
    <xf numFmtId="177" fontId="27" fillId="36" borderId="10" xfId="0" applyNumberFormat="1" applyFont="1" applyFill="1" applyBorder="1" applyAlignment="1"/>
    <xf numFmtId="167" fontId="27" fillId="37" borderId="12" xfId="0" applyNumberFormat="1" applyFont="1" applyFill="1" applyBorder="1" applyAlignment="1">
      <alignment wrapText="1"/>
    </xf>
    <xf numFmtId="10" fontId="27" fillId="37" borderId="10" xfId="2" applyNumberFormat="1" applyFont="1" applyFill="1" applyBorder="1" applyAlignment="1"/>
    <xf numFmtId="177" fontId="34" fillId="36" borderId="10" xfId="0" applyNumberFormat="1" applyFont="1" applyFill="1" applyBorder="1" applyAlignment="1"/>
    <xf numFmtId="177" fontId="27" fillId="34" borderId="0" xfId="0" applyNumberFormat="1" applyFont="1" applyFill="1" applyAlignment="1"/>
    <xf numFmtId="3" fontId="27" fillId="34" borderId="0" xfId="0" applyNumberFormat="1" applyFont="1" applyFill="1" applyAlignment="1"/>
    <xf numFmtId="0" fontId="27" fillId="34" borderId="10" xfId="0" applyFont="1" applyFill="1" applyBorder="1" applyAlignment="1">
      <alignment horizontal="center" wrapText="1"/>
    </xf>
    <xf numFmtId="0" fontId="27" fillId="34" borderId="20" xfId="0" applyFont="1" applyFill="1" applyBorder="1" applyAlignment="1">
      <alignment horizontal="center"/>
    </xf>
    <xf numFmtId="0" fontId="27" fillId="34" borderId="20" xfId="0" applyFont="1" applyFill="1" applyBorder="1" applyAlignment="1">
      <alignment horizontal="center" wrapText="1"/>
    </xf>
    <xf numFmtId="177" fontId="27" fillId="37" borderId="10" xfId="0" applyNumberFormat="1" applyFont="1" applyFill="1" applyBorder="1" applyAlignment="1"/>
    <xf numFmtId="10" fontId="27" fillId="37" borderId="10" xfId="6" applyNumberFormat="1" applyFont="1" applyFill="1" applyBorder="1" applyAlignment="1"/>
    <xf numFmtId="178" fontId="27" fillId="37" borderId="10" xfId="0" applyNumberFormat="1" applyFont="1" applyFill="1" applyBorder="1" applyAlignment="1"/>
    <xf numFmtId="10" fontId="27" fillId="34" borderId="0" xfId="2" applyNumberFormat="1" applyFont="1" applyFill="1" applyAlignment="1"/>
    <xf numFmtId="175" fontId="27" fillId="34" borderId="0" xfId="2" applyNumberFormat="1" applyFont="1" applyFill="1" applyAlignment="1"/>
    <xf numFmtId="178" fontId="27" fillId="36" borderId="10" xfId="0" applyNumberFormat="1" applyFont="1" applyFill="1" applyBorder="1" applyAlignment="1"/>
    <xf numFmtId="0" fontId="27" fillId="34" borderId="23" xfId="0" applyFont="1" applyFill="1" applyBorder="1" applyAlignment="1"/>
    <xf numFmtId="177" fontId="27" fillId="37" borderId="23" xfId="0" applyNumberFormat="1" applyFont="1" applyFill="1" applyBorder="1" applyAlignment="1"/>
    <xf numFmtId="10" fontId="27" fillId="37" borderId="23" xfId="0" applyNumberFormat="1" applyFont="1" applyFill="1" applyBorder="1" applyAlignment="1"/>
    <xf numFmtId="167" fontId="27" fillId="37" borderId="23" xfId="0" applyNumberFormat="1" applyFont="1" applyFill="1" applyBorder="1" applyAlignment="1"/>
    <xf numFmtId="0" fontId="32" fillId="34" borderId="10" xfId="0" applyFont="1" applyFill="1" applyBorder="1" applyAlignment="1"/>
    <xf numFmtId="4" fontId="27" fillId="34" borderId="0" xfId="0" applyNumberFormat="1" applyFont="1" applyFill="1" applyAlignment="1"/>
    <xf numFmtId="177" fontId="27" fillId="34" borderId="23" xfId="0" applyNumberFormat="1" applyFont="1" applyFill="1" applyBorder="1" applyAlignment="1"/>
    <xf numFmtId="10" fontId="27" fillId="34" borderId="23" xfId="2" applyNumberFormat="1" applyFont="1" applyFill="1" applyBorder="1" applyAlignment="1"/>
    <xf numFmtId="0" fontId="27" fillId="34" borderId="24" xfId="0" applyFont="1" applyFill="1" applyBorder="1" applyAlignment="1"/>
    <xf numFmtId="167" fontId="27" fillId="34" borderId="23" xfId="0" applyNumberFormat="1" applyFont="1" applyFill="1" applyBorder="1" applyAlignment="1"/>
    <xf numFmtId="0" fontId="27" fillId="0" borderId="0" xfId="0" applyFont="1" applyFill="1" applyBorder="1" applyAlignment="1"/>
    <xf numFmtId="177" fontId="27" fillId="34" borderId="0" xfId="0" applyNumberFormat="1" applyFont="1" applyFill="1" applyBorder="1" applyAlignment="1"/>
    <xf numFmtId="10" fontId="27" fillId="34" borderId="0" xfId="0" applyNumberFormat="1" applyFont="1" applyFill="1" applyBorder="1" applyAlignment="1"/>
    <xf numFmtId="0" fontId="27" fillId="0" borderId="10" xfId="0" applyFont="1" applyFill="1" applyBorder="1" applyAlignment="1"/>
    <xf numFmtId="175" fontId="27" fillId="34" borderId="23" xfId="2" applyNumberFormat="1" applyFont="1" applyFill="1" applyBorder="1" applyAlignment="1"/>
    <xf numFmtId="179" fontId="27" fillId="34" borderId="0" xfId="1" applyNumberFormat="1" applyFont="1" applyFill="1" applyAlignment="1"/>
    <xf numFmtId="177" fontId="27" fillId="0" borderId="23" xfId="0" applyNumberFormat="1" applyFont="1" applyFill="1" applyBorder="1" applyAlignment="1"/>
    <xf numFmtId="175" fontId="27" fillId="0" borderId="23" xfId="2" applyNumberFormat="1" applyFont="1" applyFill="1" applyBorder="1" applyAlignment="1"/>
    <xf numFmtId="167" fontId="27" fillId="0" borderId="23" xfId="0" applyNumberFormat="1" applyFont="1" applyFill="1" applyBorder="1" applyAlignment="1"/>
    <xf numFmtId="10" fontId="27" fillId="36" borderId="10" xfId="2" applyNumberFormat="1" applyFont="1" applyFill="1" applyBorder="1" applyAlignment="1">
      <alignment horizontal="right"/>
    </xf>
    <xf numFmtId="0" fontId="32" fillId="35" borderId="10" xfId="0" applyFont="1" applyFill="1" applyBorder="1" applyAlignment="1">
      <alignment horizontal="center"/>
    </xf>
    <xf numFmtId="0" fontId="0" fillId="35" borderId="10" xfId="0" applyFill="1" applyBorder="1" applyAlignment="1">
      <alignment horizontal="center"/>
    </xf>
    <xf numFmtId="3" fontId="27" fillId="35" borderId="10" xfId="0" applyNumberFormat="1" applyFont="1" applyFill="1" applyBorder="1" applyAlignment="1">
      <alignment horizontal="center"/>
    </xf>
    <xf numFmtId="180" fontId="27" fillId="35" borderId="10" xfId="0" applyNumberFormat="1" applyFont="1" applyFill="1" applyBorder="1" applyAlignment="1">
      <alignment horizontal="center"/>
    </xf>
    <xf numFmtId="180" fontId="0" fillId="35" borderId="10" xfId="0" applyNumberFormat="1" applyFill="1" applyBorder="1" applyAlignment="1">
      <alignment horizontal="center"/>
    </xf>
    <xf numFmtId="166" fontId="0" fillId="35" borderId="10" xfId="0" applyNumberFormat="1" applyFill="1" applyBorder="1" applyAlignment="1">
      <alignment horizontal="center"/>
    </xf>
    <xf numFmtId="170" fontId="0" fillId="35" borderId="10" xfId="0" applyNumberFormat="1" applyFill="1" applyBorder="1" applyAlignment="1">
      <alignment horizontal="center"/>
    </xf>
    <xf numFmtId="3" fontId="0" fillId="35" borderId="10" xfId="0" applyNumberFormat="1" applyFill="1" applyBorder="1" applyAlignment="1">
      <alignment horizontal="center"/>
    </xf>
    <xf numFmtId="15" fontId="0" fillId="35" borderId="10" xfId="0" applyNumberFormat="1" applyFill="1" applyBorder="1" applyAlignment="1">
      <alignment horizontal="center"/>
    </xf>
    <xf numFmtId="181" fontId="27" fillId="35" borderId="10" xfId="0" quotePrefix="1" applyNumberFormat="1" applyFont="1" applyFill="1" applyBorder="1" applyAlignment="1">
      <alignment horizontal="center"/>
    </xf>
    <xf numFmtId="181" fontId="0" fillId="35" borderId="10" xfId="0" applyNumberFormat="1" applyFill="1" applyBorder="1" applyAlignment="1">
      <alignment horizontal="center"/>
    </xf>
    <xf numFmtId="0" fontId="32" fillId="35" borderId="12" xfId="0" applyFont="1" applyFill="1" applyBorder="1" applyAlignment="1">
      <alignment horizontal="center"/>
    </xf>
    <xf numFmtId="15" fontId="27" fillId="35" borderId="12" xfId="0" applyNumberFormat="1" applyFont="1" applyFill="1" applyBorder="1" applyAlignment="1">
      <alignment horizontal="center"/>
    </xf>
    <xf numFmtId="0" fontId="27" fillId="35" borderId="12" xfId="0" applyFont="1" applyFill="1" applyBorder="1" applyAlignment="1">
      <alignment horizontal="center"/>
    </xf>
    <xf numFmtId="3" fontId="27" fillId="35" borderId="12" xfId="0" applyNumberFormat="1" applyFont="1" applyFill="1" applyBorder="1" applyAlignment="1">
      <alignment horizontal="center"/>
    </xf>
    <xf numFmtId="180" fontId="27" fillId="35" borderId="12" xfId="0" applyNumberFormat="1" applyFont="1" applyFill="1" applyBorder="1" applyAlignment="1">
      <alignment horizontal="center"/>
    </xf>
    <xf numFmtId="166" fontId="27" fillId="35" borderId="12" xfId="0" applyNumberFormat="1" applyFont="1" applyFill="1" applyBorder="1" applyAlignment="1">
      <alignment horizontal="center"/>
    </xf>
    <xf numFmtId="166" fontId="27" fillId="35" borderId="10" xfId="0" applyNumberFormat="1" applyFont="1" applyFill="1" applyBorder="1" applyAlignment="1">
      <alignment horizontal="center"/>
    </xf>
    <xf numFmtId="170" fontId="27" fillId="35" borderId="12" xfId="0" applyNumberFormat="1" applyFont="1" applyFill="1" applyBorder="1" applyAlignment="1">
      <alignment horizontal="center"/>
    </xf>
    <xf numFmtId="0" fontId="32" fillId="39" borderId="0" xfId="0" applyFont="1" applyFill="1" applyBorder="1" applyAlignment="1">
      <alignment horizontal="center"/>
    </xf>
    <xf numFmtId="15" fontId="27" fillId="39" borderId="0" xfId="0" applyNumberFormat="1" applyFont="1" applyFill="1" applyBorder="1" applyAlignment="1">
      <alignment horizontal="center"/>
    </xf>
    <xf numFmtId="0" fontId="27" fillId="39" borderId="0" xfId="0" applyFont="1" applyFill="1" applyBorder="1" applyAlignment="1">
      <alignment horizontal="center"/>
    </xf>
    <xf numFmtId="3" fontId="27" fillId="39" borderId="0" xfId="0" applyNumberFormat="1" applyFont="1" applyFill="1" applyBorder="1" applyAlignment="1">
      <alignment horizontal="center"/>
    </xf>
    <xf numFmtId="180" fontId="27" fillId="39" borderId="0" xfId="0" applyNumberFormat="1" applyFont="1" applyFill="1" applyBorder="1" applyAlignment="1">
      <alignment horizontal="center"/>
    </xf>
    <xf numFmtId="0" fontId="0" fillId="39" borderId="0" xfId="0" applyFill="1" applyBorder="1" applyAlignment="1">
      <alignment horizontal="center"/>
    </xf>
    <xf numFmtId="166" fontId="27" fillId="39" borderId="0" xfId="0" applyNumberFormat="1" applyFont="1" applyFill="1" applyBorder="1" applyAlignment="1">
      <alignment horizontal="center"/>
    </xf>
    <xf numFmtId="175" fontId="27" fillId="35" borderId="10" xfId="0" applyNumberFormat="1" applyFont="1" applyFill="1" applyBorder="1" applyAlignment="1">
      <alignment horizontal="center"/>
    </xf>
    <xf numFmtId="170" fontId="27" fillId="39" borderId="0" xfId="0" applyNumberFormat="1" applyFont="1" applyFill="1" applyBorder="1" applyAlignment="1">
      <alignment horizontal="center"/>
    </xf>
    <xf numFmtId="181" fontId="27" fillId="39" borderId="0" xfId="0" quotePrefix="1" applyNumberFormat="1" applyFont="1" applyFill="1" applyBorder="1" applyAlignment="1">
      <alignment horizontal="center"/>
    </xf>
    <xf numFmtId="181" fontId="0" fillId="0" borderId="0" xfId="0" applyNumberFormat="1" applyFill="1" applyBorder="1" applyAlignment="1">
      <alignment horizontal="center"/>
    </xf>
    <xf numFmtId="181" fontId="27" fillId="0" borderId="0" xfId="0" quotePrefix="1" applyNumberFormat="1" applyFont="1" applyFill="1" applyBorder="1" applyAlignment="1">
      <alignment horizontal="center"/>
    </xf>
    <xf numFmtId="3" fontId="27" fillId="0" borderId="0" xfId="0" applyNumberFormat="1" applyFont="1" applyFill="1" applyBorder="1" applyAlignment="1">
      <alignment horizontal="center"/>
    </xf>
    <xf numFmtId="182" fontId="27" fillId="0" borderId="0" xfId="0" applyNumberFormat="1" applyFont="1" applyFill="1" applyBorder="1" applyAlignment="1">
      <alignment horizontal="center"/>
    </xf>
    <xf numFmtId="0" fontId="27" fillId="34" borderId="10" xfId="0" applyFont="1" applyFill="1" applyBorder="1" applyAlignment="1">
      <alignment horizontal="center" vertical="center"/>
    </xf>
    <xf numFmtId="0" fontId="27" fillId="34" borderId="10" xfId="0" applyFont="1" applyFill="1" applyBorder="1" applyAlignment="1">
      <alignment horizontal="center" vertical="center" wrapText="1"/>
    </xf>
    <xf numFmtId="166" fontId="27" fillId="35" borderId="10" xfId="0" applyNumberFormat="1" applyFont="1" applyFill="1" applyBorder="1" applyAlignment="1">
      <alignment vertical="top"/>
    </xf>
    <xf numFmtId="166" fontId="27" fillId="35" borderId="10" xfId="0" applyNumberFormat="1" applyFont="1" applyFill="1" applyBorder="1" applyAlignment="1">
      <alignment vertical="top" wrapText="1"/>
    </xf>
    <xf numFmtId="166" fontId="27" fillId="35" borderId="10" xfId="0" applyNumberFormat="1" applyFont="1" applyFill="1" applyBorder="1" applyAlignment="1">
      <alignment horizontal="center" vertical="top"/>
    </xf>
    <xf numFmtId="166" fontId="27" fillId="35" borderId="13" xfId="0" applyNumberFormat="1" applyFont="1" applyFill="1" applyBorder="1" applyAlignment="1">
      <alignment horizontal="left" vertical="top"/>
    </xf>
    <xf numFmtId="0" fontId="27" fillId="35" borderId="11" xfId="0" applyFont="1" applyFill="1" applyBorder="1" applyAlignment="1">
      <alignment horizontal="left" vertical="top"/>
    </xf>
    <xf numFmtId="0" fontId="27" fillId="35" borderId="12" xfId="0" applyFont="1" applyFill="1" applyBorder="1" applyAlignment="1">
      <alignment horizontal="left" vertical="top"/>
    </xf>
    <xf numFmtId="2" fontId="27" fillId="35" borderId="10" xfId="0" applyNumberFormat="1" applyFont="1" applyFill="1" applyBorder="1" applyAlignment="1">
      <alignment vertical="top" wrapText="1"/>
    </xf>
    <xf numFmtId="166" fontId="27" fillId="37" borderId="10" xfId="0" applyNumberFormat="1" applyFont="1" applyFill="1" applyBorder="1" applyAlignment="1">
      <alignment vertical="top" wrapText="1"/>
    </xf>
    <xf numFmtId="166" fontId="27" fillId="37" borderId="10" xfId="0" applyNumberFormat="1" applyFont="1" applyFill="1" applyBorder="1" applyAlignment="1">
      <alignment horizontal="center" vertical="top"/>
    </xf>
    <xf numFmtId="166" fontId="27" fillId="37" borderId="10" xfId="0" applyNumberFormat="1" applyFont="1" applyFill="1" applyBorder="1" applyAlignment="1">
      <alignment vertical="top"/>
    </xf>
    <xf numFmtId="2" fontId="27" fillId="37" borderId="10" xfId="0" applyNumberFormat="1" applyFont="1" applyFill="1" applyBorder="1" applyAlignment="1">
      <alignment vertical="top" wrapText="1"/>
    </xf>
    <xf numFmtId="0" fontId="27" fillId="37" borderId="10" xfId="0" applyNumberFormat="1" applyFont="1" applyFill="1" applyBorder="1" applyAlignment="1">
      <alignment vertical="top" wrapText="1"/>
    </xf>
    <xf numFmtId="0" fontId="27" fillId="34" borderId="0" xfId="0" applyNumberFormat="1" applyFont="1" applyFill="1" applyAlignment="1"/>
    <xf numFmtId="166" fontId="27" fillId="38" borderId="0" xfId="0" applyNumberFormat="1" applyFont="1" applyFill="1" applyBorder="1" applyAlignment="1">
      <alignment vertical="top"/>
    </xf>
    <xf numFmtId="166" fontId="27" fillId="38" borderId="0" xfId="0" applyNumberFormat="1" applyFont="1" applyFill="1" applyBorder="1" applyAlignment="1">
      <alignment horizontal="left" vertical="top"/>
    </xf>
    <xf numFmtId="166" fontId="27" fillId="38" borderId="0" xfId="0" applyNumberFormat="1" applyFont="1" applyFill="1" applyBorder="1" applyAlignment="1">
      <alignment vertical="top" wrapText="1"/>
    </xf>
    <xf numFmtId="166" fontId="27" fillId="38" borderId="0" xfId="0" applyNumberFormat="1" applyFont="1" applyFill="1" applyBorder="1" applyAlignment="1">
      <alignment horizontal="center" vertical="top"/>
    </xf>
    <xf numFmtId="0" fontId="32" fillId="34" borderId="25" xfId="7" applyFont="1" applyFill="1" applyBorder="1" applyAlignment="1">
      <alignment horizontal="left" vertical="top"/>
    </xf>
    <xf numFmtId="0" fontId="37" fillId="35" borderId="24" xfId="8" applyFont="1" applyFill="1" applyBorder="1"/>
    <xf numFmtId="0" fontId="38" fillId="35" borderId="26" xfId="8" applyFont="1" applyFill="1" applyBorder="1" applyAlignment="1">
      <alignment horizontal="left"/>
    </xf>
    <xf numFmtId="0" fontId="38" fillId="35" borderId="20" xfId="8" applyFont="1" applyFill="1" applyBorder="1" applyAlignment="1">
      <alignment horizontal="left"/>
    </xf>
    <xf numFmtId="0" fontId="23" fillId="35" borderId="17" xfId="8" applyFont="1" applyFill="1" applyBorder="1" applyAlignment="1">
      <alignment horizontal="left" vertical="top" wrapText="1"/>
    </xf>
    <xf numFmtId="0" fontId="23" fillId="35" borderId="18" xfId="8" applyFont="1" applyFill="1" applyBorder="1" applyAlignment="1">
      <alignment horizontal="left" vertical="top" wrapText="1"/>
    </xf>
    <xf numFmtId="0" fontId="23" fillId="35" borderId="19" xfId="8" applyFont="1" applyFill="1" applyBorder="1" applyAlignment="1">
      <alignment horizontal="left" vertical="top" wrapText="1"/>
    </xf>
    <xf numFmtId="0" fontId="23" fillId="35" borderId="14" xfId="0" applyFont="1" applyFill="1" applyBorder="1"/>
    <xf numFmtId="0" fontId="23" fillId="35" borderId="15" xfId="8" applyFont="1" applyFill="1" applyBorder="1"/>
    <xf numFmtId="0" fontId="39" fillId="35" borderId="15" xfId="8" applyFont="1" applyFill="1" applyBorder="1" applyAlignment="1">
      <alignment horizontal="left"/>
    </xf>
    <xf numFmtId="0" fontId="23" fillId="35" borderId="16" xfId="8" applyFont="1" applyFill="1" applyBorder="1"/>
    <xf numFmtId="0" fontId="23" fillId="35" borderId="26" xfId="8" applyFont="1" applyFill="1" applyBorder="1"/>
    <xf numFmtId="0" fontId="23" fillId="35" borderId="21" xfId="8" applyFont="1" applyFill="1" applyBorder="1" applyAlignment="1">
      <alignment horizontal="right"/>
    </xf>
    <xf numFmtId="0" fontId="23" fillId="35" borderId="0" xfId="8" applyFont="1" applyFill="1" applyBorder="1" applyAlignment="1">
      <alignment horizontal="left"/>
    </xf>
    <xf numFmtId="0" fontId="23" fillId="35" borderId="0" xfId="8" applyFont="1" applyFill="1" applyBorder="1"/>
    <xf numFmtId="0" fontId="23" fillId="35" borderId="22" xfId="8" applyFont="1" applyFill="1" applyBorder="1"/>
    <xf numFmtId="0" fontId="37" fillId="35" borderId="20" xfId="8" applyFont="1" applyFill="1" applyBorder="1"/>
    <xf numFmtId="0" fontId="23" fillId="35" borderId="17" xfId="8" applyFont="1" applyFill="1" applyBorder="1"/>
    <xf numFmtId="0" fontId="38" fillId="35" borderId="18" xfId="8" applyFont="1" applyFill="1" applyBorder="1" applyAlignment="1">
      <alignment horizontal="left"/>
    </xf>
    <xf numFmtId="0" fontId="23" fillId="35" borderId="18" xfId="8" applyFont="1" applyFill="1" applyBorder="1"/>
    <xf numFmtId="0" fontId="23" fillId="35" borderId="19" xfId="8" applyFont="1" applyFill="1" applyBorder="1"/>
    <xf numFmtId="0" fontId="37" fillId="35" borderId="26" xfId="8" applyFont="1" applyFill="1" applyBorder="1"/>
    <xf numFmtId="0" fontId="23" fillId="35" borderId="20" xfId="8" applyFont="1" applyFill="1" applyBorder="1"/>
    <xf numFmtId="0" fontId="23" fillId="34" borderId="0" xfId="8" applyFont="1" applyFill="1"/>
    <xf numFmtId="0" fontId="23" fillId="34" borderId="0" xfId="8" applyFont="1" applyFill="1" applyAlignment="1">
      <alignment horizontal="left" vertical="top" wrapText="1"/>
    </xf>
    <xf numFmtId="0" fontId="0" fillId="38" borderId="0" xfId="0" applyFill="1" applyAlignment="1"/>
    <xf numFmtId="0" fontId="26" fillId="38" borderId="0" xfId="0" applyFont="1" applyFill="1" applyAlignment="1"/>
    <xf numFmtId="0" fontId="31" fillId="0" borderId="0" xfId="0" applyFont="1" applyFill="1" applyAlignment="1"/>
    <xf numFmtId="0" fontId="40" fillId="38" borderId="0" xfId="0" applyFont="1" applyFill="1" applyAlignment="1">
      <alignment vertical="top"/>
    </xf>
    <xf numFmtId="0" fontId="31" fillId="38" borderId="0" xfId="0" applyFont="1" applyFill="1" applyAlignment="1">
      <alignment horizontal="left" indent="1"/>
    </xf>
    <xf numFmtId="0" fontId="0" fillId="0" borderId="0" xfId="0" applyAlignment="1"/>
    <xf numFmtId="0" fontId="27" fillId="35" borderId="10" xfId="0" applyFont="1" applyFill="1" applyBorder="1" applyAlignment="1">
      <alignment wrapText="1"/>
    </xf>
    <xf numFmtId="0" fontId="0" fillId="35" borderId="10" xfId="0" applyFill="1" applyBorder="1" applyAlignment="1"/>
    <xf numFmtId="166" fontId="29" fillId="35" borderId="10" xfId="3" applyNumberFormat="1" applyFill="1" applyBorder="1" applyAlignment="1" applyProtection="1">
      <alignment wrapText="1"/>
    </xf>
    <xf numFmtId="0" fontId="27" fillId="34" borderId="14" xfId="0" applyFont="1" applyFill="1" applyBorder="1" applyAlignment="1">
      <alignment horizontal="center"/>
    </xf>
    <xf numFmtId="0" fontId="27" fillId="34" borderId="15" xfId="0" applyFont="1" applyFill="1" applyBorder="1" applyAlignment="1">
      <alignment horizontal="center"/>
    </xf>
    <xf numFmtId="0" fontId="27" fillId="34" borderId="16" xfId="0" applyFont="1" applyFill="1" applyBorder="1" applyAlignment="1">
      <alignment horizontal="center"/>
    </xf>
    <xf numFmtId="0" fontId="27" fillId="34" borderId="10" xfId="0" applyFont="1" applyFill="1" applyBorder="1" applyAlignment="1">
      <alignment horizontal="center"/>
    </xf>
    <xf numFmtId="0" fontId="18" fillId="33" borderId="0" xfId="0" applyFont="1" applyFill="1" applyBorder="1" applyAlignment="1">
      <alignment horizontal="center"/>
    </xf>
    <xf numFmtId="0" fontId="20" fillId="33" borderId="0" xfId="0" applyFont="1" applyFill="1" applyBorder="1" applyAlignment="1">
      <alignment horizontal="center" vertical="top"/>
    </xf>
    <xf numFmtId="0" fontId="22" fillId="34" borderId="0" xfId="0" applyFont="1" applyFill="1" applyAlignment="1">
      <alignment horizontal="left" vertical="top" wrapText="1"/>
    </xf>
    <xf numFmtId="0" fontId="0" fillId="34" borderId="0" xfId="0" applyFill="1" applyAlignment="1">
      <alignment wrapText="1"/>
    </xf>
    <xf numFmtId="0" fontId="23" fillId="34" borderId="0" xfId="0" applyFont="1" applyFill="1" applyBorder="1" applyAlignment="1">
      <alignment horizontal="left" vertical="top" wrapText="1"/>
    </xf>
    <xf numFmtId="0" fontId="27" fillId="35" borderId="0" xfId="0" applyFont="1" applyFill="1" applyBorder="1" applyAlignment="1">
      <alignment horizontal="left" wrapText="1"/>
    </xf>
    <xf numFmtId="0" fontId="27" fillId="35" borderId="22" xfId="0" applyFont="1" applyFill="1" applyBorder="1" applyAlignment="1">
      <alignment horizontal="left" wrapText="1"/>
    </xf>
    <xf numFmtId="0" fontId="27" fillId="35" borderId="18" xfId="0" applyFont="1" applyFill="1" applyBorder="1" applyAlignment="1">
      <alignment horizontal="left" wrapText="1"/>
    </xf>
    <xf numFmtId="0" fontId="27" fillId="35" borderId="19" xfId="0" applyFont="1" applyFill="1" applyBorder="1" applyAlignment="1">
      <alignment horizontal="left" wrapText="1"/>
    </xf>
    <xf numFmtId="0" fontId="27" fillId="35" borderId="13" xfId="0" applyFont="1" applyFill="1" applyBorder="1" applyAlignment="1"/>
    <xf numFmtId="0" fontId="27" fillId="35" borderId="11" xfId="0" applyFont="1" applyFill="1" applyBorder="1" applyAlignment="1"/>
    <xf numFmtId="0" fontId="0" fillId="35" borderId="12" xfId="0" applyFill="1" applyBorder="1" applyAlignment="1"/>
    <xf numFmtId="0" fontId="27" fillId="35" borderId="10" xfId="0" applyFont="1" applyFill="1" applyBorder="1" applyAlignment="1">
      <alignment horizontal="center"/>
    </xf>
    <xf numFmtId="0" fontId="27" fillId="34" borderId="15" xfId="0" applyFont="1" applyFill="1" applyBorder="1" applyAlignment="1">
      <alignment horizontal="left" vertical="top" wrapText="1"/>
    </xf>
    <xf numFmtId="0" fontId="27" fillId="34" borderId="0" xfId="0" applyFont="1" applyFill="1" applyBorder="1" applyAlignment="1">
      <alignment horizontal="left" vertical="top" wrapText="1"/>
    </xf>
    <xf numFmtId="0" fontId="27" fillId="35" borderId="17" xfId="0" applyFont="1" applyFill="1" applyBorder="1" applyAlignment="1">
      <alignment horizontal="center"/>
    </xf>
    <xf numFmtId="0" fontId="27" fillId="35" borderId="18" xfId="0" applyFont="1" applyFill="1" applyBorder="1" applyAlignment="1">
      <alignment horizontal="center"/>
    </xf>
    <xf numFmtId="0" fontId="27" fillId="35" borderId="19" xfId="0" applyFont="1" applyFill="1" applyBorder="1" applyAlignment="1">
      <alignment horizontal="center"/>
    </xf>
    <xf numFmtId="0" fontId="27" fillId="35" borderId="14" xfId="0" applyFont="1" applyFill="1" applyBorder="1" applyAlignment="1"/>
    <xf numFmtId="0" fontId="0" fillId="35" borderId="15" xfId="0" applyFill="1" applyBorder="1" applyAlignment="1"/>
    <xf numFmtId="0" fontId="0" fillId="35" borderId="16" xfId="0" applyFill="1" applyBorder="1" applyAlignment="1"/>
    <xf numFmtId="0" fontId="27" fillId="35" borderId="17" xfId="0" applyFont="1" applyFill="1" applyBorder="1" applyAlignment="1"/>
    <xf numFmtId="0" fontId="27" fillId="35" borderId="18" xfId="0" applyFont="1" applyFill="1" applyBorder="1" applyAlignment="1"/>
    <xf numFmtId="0" fontId="0" fillId="35" borderId="19" xfId="0" applyFill="1" applyBorder="1" applyAlignment="1"/>
    <xf numFmtId="0" fontId="27" fillId="34" borderId="14" xfId="0" applyFont="1" applyFill="1" applyBorder="1" applyAlignment="1"/>
    <xf numFmtId="0" fontId="0" fillId="34" borderId="15" xfId="0" applyFill="1" applyBorder="1" applyAlignment="1"/>
    <xf numFmtId="0" fontId="0" fillId="34" borderId="16" xfId="0" applyFill="1" applyBorder="1" applyAlignment="1"/>
    <xf numFmtId="0" fontId="32" fillId="35" borderId="13" xfId="0" applyFont="1" applyFill="1" applyBorder="1" applyAlignment="1">
      <alignment horizontal="center"/>
    </xf>
    <xf numFmtId="0" fontId="32" fillId="35" borderId="12" xfId="0" applyFont="1" applyFill="1" applyBorder="1" applyAlignment="1">
      <alignment horizontal="center"/>
    </xf>
    <xf numFmtId="0" fontId="27" fillId="34" borderId="13" xfId="0" applyFont="1" applyFill="1" applyBorder="1" applyAlignment="1">
      <alignment horizontal="center"/>
    </xf>
    <xf numFmtId="0" fontId="27" fillId="34" borderId="11" xfId="0" applyFont="1" applyFill="1" applyBorder="1" applyAlignment="1">
      <alignment horizontal="center"/>
    </xf>
    <xf numFmtId="0" fontId="27" fillId="34" borderId="12" xfId="0" applyFont="1" applyFill="1" applyBorder="1" applyAlignment="1">
      <alignment horizontal="center"/>
    </xf>
    <xf numFmtId="180" fontId="27" fillId="35" borderId="13" xfId="0" applyNumberFormat="1" applyFont="1" applyFill="1" applyBorder="1" applyAlignment="1">
      <alignment horizontal="center"/>
    </xf>
    <xf numFmtId="180" fontId="27" fillId="35" borderId="12" xfId="0" applyNumberFormat="1" applyFont="1" applyFill="1" applyBorder="1" applyAlignment="1">
      <alignment horizontal="center"/>
    </xf>
    <xf numFmtId="0" fontId="27" fillId="35" borderId="13" xfId="0" applyFont="1" applyFill="1" applyBorder="1" applyAlignment="1">
      <alignment horizontal="center"/>
    </xf>
    <xf numFmtId="0" fontId="27" fillId="35" borderId="12" xfId="0" applyFont="1" applyFill="1" applyBorder="1" applyAlignment="1">
      <alignment horizontal="center"/>
    </xf>
    <xf numFmtId="15" fontId="27" fillId="35" borderId="13" xfId="0" applyNumberFormat="1" applyFont="1" applyFill="1" applyBorder="1" applyAlignment="1">
      <alignment horizontal="center"/>
    </xf>
    <xf numFmtId="15" fontId="27" fillId="35" borderId="12" xfId="0" applyNumberFormat="1" applyFont="1" applyFill="1" applyBorder="1" applyAlignment="1">
      <alignment horizontal="center"/>
    </xf>
    <xf numFmtId="0" fontId="0" fillId="35" borderId="13" xfId="0" applyFill="1" applyBorder="1" applyAlignment="1">
      <alignment horizontal="center"/>
    </xf>
    <xf numFmtId="0" fontId="0" fillId="35" borderId="12" xfId="0" applyFill="1" applyBorder="1" applyAlignment="1">
      <alignment horizontal="center"/>
    </xf>
    <xf numFmtId="3" fontId="27" fillId="35" borderId="13" xfId="0" applyNumberFormat="1" applyFont="1" applyFill="1" applyBorder="1" applyAlignment="1">
      <alignment horizontal="center"/>
    </xf>
    <xf numFmtId="3" fontId="27" fillId="35" borderId="12" xfId="0" applyNumberFormat="1" applyFont="1" applyFill="1" applyBorder="1" applyAlignment="1">
      <alignment horizontal="center"/>
    </xf>
    <xf numFmtId="0" fontId="27" fillId="34" borderId="13" xfId="0" applyFont="1" applyFill="1" applyBorder="1" applyAlignment="1">
      <alignment horizontal="center" vertical="center"/>
    </xf>
    <xf numFmtId="0" fontId="27" fillId="34" borderId="11" xfId="0" applyFont="1" applyFill="1" applyBorder="1" applyAlignment="1">
      <alignment horizontal="center" vertical="center"/>
    </xf>
    <xf numFmtId="0" fontId="27" fillId="34" borderId="12" xfId="0" applyFont="1" applyFill="1" applyBorder="1" applyAlignment="1">
      <alignment horizontal="center" vertical="center"/>
    </xf>
    <xf numFmtId="0" fontId="27" fillId="34" borderId="13"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2" xfId="0" applyFont="1" applyFill="1" applyBorder="1" applyAlignment="1">
      <alignment horizontal="center" vertical="center" wrapText="1"/>
    </xf>
    <xf numFmtId="166" fontId="27" fillId="35" borderId="13" xfId="0" applyNumberFormat="1" applyFont="1" applyFill="1" applyBorder="1" applyAlignment="1">
      <alignment horizontal="left" vertical="top"/>
    </xf>
    <xf numFmtId="166" fontId="27" fillId="35" borderId="11" xfId="0" applyNumberFormat="1" applyFont="1" applyFill="1" applyBorder="1" applyAlignment="1">
      <alignment horizontal="left" vertical="top"/>
    </xf>
    <xf numFmtId="166" fontId="27" fillId="35" borderId="12" xfId="0" applyNumberFormat="1" applyFont="1" applyFill="1" applyBorder="1" applyAlignment="1">
      <alignment horizontal="left" vertical="top"/>
    </xf>
    <xf numFmtId="166" fontId="27" fillId="35" borderId="13" xfId="0" applyNumberFormat="1" applyFont="1" applyFill="1" applyBorder="1" applyAlignment="1">
      <alignment vertical="top" wrapText="1"/>
    </xf>
    <xf numFmtId="166" fontId="27" fillId="35" borderId="11" xfId="0" applyNumberFormat="1" applyFont="1" applyFill="1" applyBorder="1" applyAlignment="1">
      <alignment vertical="top" wrapText="1"/>
    </xf>
    <xf numFmtId="166" fontId="27" fillId="35" borderId="12" xfId="0" applyNumberFormat="1" applyFont="1" applyFill="1" applyBorder="1" applyAlignment="1">
      <alignment vertical="top" wrapText="1"/>
    </xf>
    <xf numFmtId="2" fontId="27" fillId="35" borderId="13" xfId="0" applyNumberFormat="1" applyFont="1" applyFill="1" applyBorder="1" applyAlignment="1">
      <alignment vertical="top" wrapText="1"/>
    </xf>
    <xf numFmtId="2" fontId="27" fillId="35" borderId="11" xfId="0" applyNumberFormat="1" applyFont="1" applyFill="1" applyBorder="1" applyAlignment="1">
      <alignment vertical="top" wrapText="1"/>
    </xf>
    <xf numFmtId="2" fontId="27" fillId="35" borderId="12" xfId="0" applyNumberFormat="1" applyFont="1" applyFill="1" applyBorder="1" applyAlignment="1">
      <alignment vertical="top" wrapText="1"/>
    </xf>
    <xf numFmtId="166" fontId="27" fillId="35" borderId="13" xfId="0" applyNumberFormat="1" applyFont="1" applyFill="1" applyBorder="1" applyAlignment="1">
      <alignment horizontal="center"/>
    </xf>
    <xf numFmtId="166" fontId="27" fillId="35" borderId="12" xfId="0" applyNumberFormat="1" applyFont="1" applyFill="1" applyBorder="1" applyAlignment="1">
      <alignment horizontal="center"/>
    </xf>
    <xf numFmtId="170" fontId="27" fillId="35" borderId="13" xfId="0" applyNumberFormat="1" applyFont="1" applyFill="1" applyBorder="1" applyAlignment="1">
      <alignment horizontal="center"/>
    </xf>
    <xf numFmtId="170" fontId="27" fillId="35" borderId="12" xfId="0" applyNumberFormat="1" applyFont="1" applyFill="1" applyBorder="1" applyAlignment="1">
      <alignment horizontal="center"/>
    </xf>
    <xf numFmtId="170" fontId="0" fillId="35" borderId="12" xfId="0" applyNumberFormat="1" applyFill="1" applyBorder="1" applyAlignment="1">
      <alignment horizontal="center"/>
    </xf>
    <xf numFmtId="0" fontId="27" fillId="35" borderId="13" xfId="0" applyNumberFormat="1" applyFont="1" applyFill="1" applyBorder="1" applyAlignment="1">
      <alignment vertical="top" wrapText="1"/>
    </xf>
    <xf numFmtId="0" fontId="27" fillId="35" borderId="11" xfId="0" applyNumberFormat="1" applyFont="1" applyFill="1" applyBorder="1" applyAlignment="1">
      <alignment vertical="top" wrapText="1"/>
    </xf>
    <xf numFmtId="0" fontId="27" fillId="35" borderId="12" xfId="0" applyNumberFormat="1" applyFont="1" applyFill="1" applyBorder="1" applyAlignment="1">
      <alignment vertical="top" wrapText="1"/>
    </xf>
    <xf numFmtId="166" fontId="27" fillId="37" borderId="13" xfId="0" applyNumberFormat="1" applyFont="1" applyFill="1" applyBorder="1" applyAlignment="1">
      <alignment horizontal="left" vertical="top" wrapText="1"/>
    </xf>
    <xf numFmtId="166" fontId="27" fillId="37" borderId="11" xfId="0" applyNumberFormat="1" applyFont="1" applyFill="1" applyBorder="1" applyAlignment="1">
      <alignment horizontal="left" vertical="top" wrapText="1"/>
    </xf>
    <xf numFmtId="166" fontId="27" fillId="37" borderId="12" xfId="0" applyNumberFormat="1" applyFont="1" applyFill="1" applyBorder="1" applyAlignment="1">
      <alignment horizontal="left" vertical="top" wrapText="1"/>
    </xf>
    <xf numFmtId="2" fontId="27" fillId="37" borderId="13" xfId="0" applyNumberFormat="1" applyFont="1" applyFill="1" applyBorder="1" applyAlignment="1">
      <alignment vertical="top" wrapText="1"/>
    </xf>
    <xf numFmtId="2" fontId="27" fillId="37" borderId="11" xfId="0" applyNumberFormat="1" applyFont="1" applyFill="1" applyBorder="1" applyAlignment="1">
      <alignment vertical="top" wrapText="1"/>
    </xf>
    <xf numFmtId="2" fontId="27" fillId="37" borderId="12" xfId="0" applyNumberFormat="1" applyFont="1" applyFill="1" applyBorder="1" applyAlignment="1">
      <alignment vertical="top" wrapText="1"/>
    </xf>
    <xf numFmtId="166" fontId="27" fillId="37" borderId="13" xfId="0" applyNumberFormat="1" applyFont="1" applyFill="1" applyBorder="1" applyAlignment="1">
      <alignment horizontal="left" vertical="top"/>
    </xf>
    <xf numFmtId="166" fontId="27" fillId="37" borderId="11" xfId="0" applyNumberFormat="1" applyFont="1" applyFill="1" applyBorder="1" applyAlignment="1">
      <alignment horizontal="left" vertical="top"/>
    </xf>
    <xf numFmtId="166" fontId="27" fillId="37" borderId="12" xfId="0" applyNumberFormat="1" applyFont="1" applyFill="1" applyBorder="1" applyAlignment="1">
      <alignment horizontal="left" vertical="top"/>
    </xf>
    <xf numFmtId="0" fontId="32" fillId="34" borderId="13" xfId="7" applyFont="1" applyFill="1" applyBorder="1" applyAlignment="1">
      <alignment horizontal="left" vertical="top"/>
    </xf>
    <xf numFmtId="0" fontId="27" fillId="34" borderId="11" xfId="0" applyFont="1" applyFill="1" applyBorder="1" applyAlignment="1">
      <alignment horizontal="left" vertical="top"/>
    </xf>
    <xf numFmtId="0" fontId="27" fillId="34" borderId="12" xfId="0" applyFont="1" applyFill="1" applyBorder="1" applyAlignment="1">
      <alignment horizontal="left" vertical="top"/>
    </xf>
    <xf numFmtId="0" fontId="32" fillId="34" borderId="10" xfId="7" applyFont="1" applyFill="1" applyBorder="1" applyAlignment="1">
      <alignment horizontal="left" vertical="top"/>
    </xf>
    <xf numFmtId="0" fontId="27" fillId="34" borderId="10" xfId="0" applyFont="1" applyFill="1" applyBorder="1" applyAlignment="1"/>
    <xf numFmtId="166" fontId="27" fillId="35" borderId="13" xfId="0" applyNumberFormat="1" applyFont="1" applyFill="1" applyBorder="1" applyAlignment="1">
      <alignment horizontal="left" vertical="top" wrapText="1"/>
    </xf>
    <xf numFmtId="166" fontId="27" fillId="35" borderId="11" xfId="0" applyNumberFormat="1" applyFont="1" applyFill="1" applyBorder="1" applyAlignment="1">
      <alignment horizontal="left" vertical="top" wrapText="1"/>
    </xf>
    <xf numFmtId="2" fontId="27" fillId="35" borderId="10" xfId="0" applyNumberFormat="1" applyFont="1" applyFill="1" applyBorder="1" applyAlignment="1">
      <alignment vertical="top" wrapText="1"/>
    </xf>
    <xf numFmtId="0" fontId="23" fillId="35" borderId="14" xfId="8" applyFont="1" applyFill="1" applyBorder="1" applyAlignment="1">
      <alignment horizontal="left" vertical="top"/>
    </xf>
    <xf numFmtId="0" fontId="23" fillId="35" borderId="15" xfId="8" applyFont="1" applyFill="1" applyBorder="1" applyAlignment="1">
      <alignment horizontal="left" vertical="top"/>
    </xf>
    <xf numFmtId="0" fontId="23" fillId="35" borderId="16" xfId="8" applyFont="1" applyFill="1" applyBorder="1" applyAlignment="1">
      <alignment horizontal="left" vertical="top"/>
    </xf>
    <xf numFmtId="0" fontId="23" fillId="35" borderId="17" xfId="8" applyFont="1" applyFill="1" applyBorder="1" applyAlignment="1">
      <alignment horizontal="left" vertical="top"/>
    </xf>
    <xf numFmtId="0" fontId="23" fillId="35" borderId="18" xfId="8" applyFont="1" applyFill="1" applyBorder="1" applyAlignment="1">
      <alignment horizontal="left" vertical="top"/>
    </xf>
    <xf numFmtId="0" fontId="23" fillId="35" borderId="19" xfId="8" applyFont="1" applyFill="1" applyBorder="1" applyAlignment="1">
      <alignment horizontal="left" vertical="top"/>
    </xf>
    <xf numFmtId="166" fontId="27" fillId="35" borderId="10" xfId="0" applyNumberFormat="1" applyFont="1" applyFill="1" applyBorder="1" applyAlignment="1">
      <alignment vertical="top" wrapText="1"/>
    </xf>
    <xf numFmtId="0" fontId="23" fillId="35" borderId="14" xfId="8" applyFont="1" applyFill="1" applyBorder="1" applyAlignment="1">
      <alignment horizontal="left" vertical="top" wrapText="1"/>
    </xf>
    <xf numFmtId="0" fontId="23" fillId="35" borderId="15" xfId="8" applyFont="1" applyFill="1" applyBorder="1" applyAlignment="1">
      <alignment horizontal="left" vertical="top" wrapText="1"/>
    </xf>
    <xf numFmtId="0" fontId="23" fillId="35" borderId="16" xfId="8" applyFont="1" applyFill="1" applyBorder="1" applyAlignment="1">
      <alignment horizontal="left" vertical="top" wrapText="1"/>
    </xf>
    <xf numFmtId="0" fontId="23" fillId="35" borderId="21" xfId="8" applyFont="1" applyFill="1" applyBorder="1" applyAlignment="1">
      <alignment horizontal="left" vertical="top" wrapText="1"/>
    </xf>
    <xf numFmtId="0" fontId="23" fillId="35" borderId="0" xfId="8" applyFont="1" applyFill="1" applyBorder="1" applyAlignment="1">
      <alignment horizontal="left" vertical="top" wrapText="1"/>
    </xf>
    <xf numFmtId="0" fontId="23" fillId="35" borderId="22" xfId="8" applyFont="1" applyFill="1" applyBorder="1" applyAlignment="1">
      <alignment horizontal="left" vertical="top" wrapText="1"/>
    </xf>
    <xf numFmtId="0" fontId="23" fillId="35" borderId="21" xfId="8" applyFont="1" applyFill="1" applyBorder="1" applyAlignment="1">
      <alignment horizontal="left" wrapText="1"/>
    </xf>
    <xf numFmtId="0" fontId="23" fillId="35" borderId="0" xfId="8" applyFont="1" applyFill="1" applyBorder="1" applyAlignment="1">
      <alignment horizontal="left" wrapText="1"/>
    </xf>
    <xf numFmtId="0" fontId="23" fillId="35" borderId="22" xfId="8" applyFont="1" applyFill="1" applyBorder="1" applyAlignment="1">
      <alignment horizontal="left" wrapText="1"/>
    </xf>
  </cellXfs>
  <cellStyles count="7278">
    <cellStyle name=" 1" xfId="9"/>
    <cellStyle name=" 1 2" xfId="10"/>
    <cellStyle name=" 1 2 2" xfId="11"/>
    <cellStyle name=" 1 3" xfId="12"/>
    <cellStyle name=" 1_Account balances revised" xfId="13"/>
    <cellStyle name="%" xfId="14"/>
    <cellStyle name="% 2" xfId="15"/>
    <cellStyle name="% 2 2" xfId="16"/>
    <cellStyle name="% 3" xfId="17"/>
    <cellStyle name="% 4" xfId="18"/>
    <cellStyle name="%_CoveredBondDaily" xfId="19"/>
    <cellStyle name="%_CoveredBondDaily 2" xfId="20"/>
    <cellStyle name="%_CoveredBondDaily 2 2" xfId="21"/>
    <cellStyle name="%_CoveredBondDaily 3" xfId="22"/>
    <cellStyle name="%_CoveredBondDaily_1" xfId="23"/>
    <cellStyle name="%_CoveredBondDaily_1 2" xfId="24"/>
    <cellStyle name="%_CoveredBondDaily_Account balances revised" xfId="25"/>
    <cellStyle name="%_CoveredBondDaily_Account balances revised 2" xfId="26"/>
    <cellStyle name="%_Input" xfId="27"/>
    <cellStyle name="%_Input 2" xfId="28"/>
    <cellStyle name="%_Sheet1" xfId="29"/>
    <cellStyle name="_CB IPA Nov 12 New Model" xfId="30"/>
    <cellStyle name="_CB IPA Nov 12 New Model 2" xfId="31"/>
    <cellStyle name="_Control Sheet" xfId="32"/>
    <cellStyle name="_Control Sheet 10" xfId="33"/>
    <cellStyle name="_Control Sheet 10 2" xfId="34"/>
    <cellStyle name="_Control Sheet 11" xfId="35"/>
    <cellStyle name="_Control Sheet 11 2" xfId="36"/>
    <cellStyle name="_Control Sheet 12" xfId="37"/>
    <cellStyle name="_Control Sheet 12 2" xfId="38"/>
    <cellStyle name="_Control Sheet 13" xfId="39"/>
    <cellStyle name="_Control Sheet 13 2" xfId="40"/>
    <cellStyle name="_Control Sheet 14" xfId="41"/>
    <cellStyle name="_Control Sheet 14 2" xfId="42"/>
    <cellStyle name="_Control Sheet 15" xfId="43"/>
    <cellStyle name="_Control Sheet 15 2" xfId="44"/>
    <cellStyle name="_Control Sheet 16" xfId="45"/>
    <cellStyle name="_Control Sheet 16 2" xfId="46"/>
    <cellStyle name="_Control Sheet 17" xfId="47"/>
    <cellStyle name="_Control Sheet 17 2" xfId="48"/>
    <cellStyle name="_Control Sheet 18" xfId="49"/>
    <cellStyle name="_Control Sheet 18 2" xfId="50"/>
    <cellStyle name="_Control Sheet 19" xfId="51"/>
    <cellStyle name="_Control Sheet 19 2" xfId="52"/>
    <cellStyle name="_Control Sheet 2" xfId="53"/>
    <cellStyle name="_Control Sheet 2 2" xfId="54"/>
    <cellStyle name="_Control Sheet 20" xfId="55"/>
    <cellStyle name="_Control Sheet 20 2" xfId="56"/>
    <cellStyle name="_Control Sheet 21" xfId="57"/>
    <cellStyle name="_Control Sheet 21 2" xfId="58"/>
    <cellStyle name="_Control Sheet 22" xfId="59"/>
    <cellStyle name="_Control Sheet 22 2" xfId="60"/>
    <cellStyle name="_Control Sheet 23" xfId="61"/>
    <cellStyle name="_Control Sheet 23 2" xfId="62"/>
    <cellStyle name="_Control Sheet 24" xfId="63"/>
    <cellStyle name="_Control Sheet 24 2" xfId="64"/>
    <cellStyle name="_Control Sheet 25" xfId="65"/>
    <cellStyle name="_Control Sheet 25 2" xfId="66"/>
    <cellStyle name="_Control Sheet 26" xfId="67"/>
    <cellStyle name="_Control Sheet 26 2" xfId="68"/>
    <cellStyle name="_Control Sheet 27" xfId="69"/>
    <cellStyle name="_Control Sheet 27 2" xfId="70"/>
    <cellStyle name="_Control Sheet 28" xfId="71"/>
    <cellStyle name="_Control Sheet 28 2" xfId="72"/>
    <cellStyle name="_Control Sheet 29" xfId="73"/>
    <cellStyle name="_Control Sheet 29 2" xfId="74"/>
    <cellStyle name="_Control Sheet 3" xfId="75"/>
    <cellStyle name="_Control Sheet 3 2" xfId="76"/>
    <cellStyle name="_Control Sheet 30" xfId="77"/>
    <cellStyle name="_Control Sheet 4" xfId="78"/>
    <cellStyle name="_Control Sheet 4 2" xfId="79"/>
    <cellStyle name="_Control Sheet 5" xfId="80"/>
    <cellStyle name="_Control Sheet 5 2" xfId="81"/>
    <cellStyle name="_Control Sheet 6" xfId="82"/>
    <cellStyle name="_Control Sheet 6 2" xfId="83"/>
    <cellStyle name="_Control Sheet 7" xfId="84"/>
    <cellStyle name="_Control Sheet 7 2" xfId="85"/>
    <cellStyle name="_Control Sheet 8" xfId="86"/>
    <cellStyle name="_Control Sheet 8 2" xfId="87"/>
    <cellStyle name="_Control Sheet 9" xfId="88"/>
    <cellStyle name="_Control Sheet 9 2" xfId="89"/>
    <cellStyle name="_Control Sheet_FMI" xfId="90"/>
    <cellStyle name="_Control Sheet_FMI 10" xfId="91"/>
    <cellStyle name="_Control Sheet_FMI 10 2" xfId="92"/>
    <cellStyle name="_Control Sheet_FMI 11" xfId="93"/>
    <cellStyle name="_Control Sheet_FMI 11 2" xfId="94"/>
    <cellStyle name="_Control Sheet_FMI 12" xfId="95"/>
    <cellStyle name="_Control Sheet_FMI 12 2" xfId="96"/>
    <cellStyle name="_Control Sheet_FMI 13" xfId="97"/>
    <cellStyle name="_Control Sheet_FMI 13 2" xfId="98"/>
    <cellStyle name="_Control Sheet_FMI 14" xfId="99"/>
    <cellStyle name="_Control Sheet_FMI 14 2" xfId="100"/>
    <cellStyle name="_Control Sheet_FMI 15" xfId="101"/>
    <cellStyle name="_Control Sheet_FMI 15 2" xfId="102"/>
    <cellStyle name="_Control Sheet_FMI 16" xfId="103"/>
    <cellStyle name="_Control Sheet_FMI 16 2" xfId="104"/>
    <cellStyle name="_Control Sheet_FMI 17" xfId="105"/>
    <cellStyle name="_Control Sheet_FMI 17 2" xfId="106"/>
    <cellStyle name="_Control Sheet_FMI 18" xfId="107"/>
    <cellStyle name="_Control Sheet_FMI 18 2" xfId="108"/>
    <cellStyle name="_Control Sheet_FMI 19" xfId="109"/>
    <cellStyle name="_Control Sheet_FMI 19 2" xfId="110"/>
    <cellStyle name="_Control Sheet_FMI 2" xfId="111"/>
    <cellStyle name="_Control Sheet_FMI 2 2" xfId="112"/>
    <cellStyle name="_Control Sheet_FMI 20" xfId="113"/>
    <cellStyle name="_Control Sheet_FMI 20 2" xfId="114"/>
    <cellStyle name="_Control Sheet_FMI 21" xfId="115"/>
    <cellStyle name="_Control Sheet_FMI 21 2" xfId="116"/>
    <cellStyle name="_Control Sheet_FMI 22" xfId="117"/>
    <cellStyle name="_Control Sheet_FMI 22 2" xfId="118"/>
    <cellStyle name="_Control Sheet_FMI 23" xfId="119"/>
    <cellStyle name="_Control Sheet_FMI 23 2" xfId="120"/>
    <cellStyle name="_Control Sheet_FMI 24" xfId="121"/>
    <cellStyle name="_Control Sheet_FMI 24 2" xfId="122"/>
    <cellStyle name="_Control Sheet_FMI 25" xfId="123"/>
    <cellStyle name="_Control Sheet_FMI 25 2" xfId="124"/>
    <cellStyle name="_Control Sheet_FMI 26" xfId="125"/>
    <cellStyle name="_Control Sheet_FMI 3" xfId="126"/>
    <cellStyle name="_Control Sheet_FMI 3 2" xfId="127"/>
    <cellStyle name="_Control Sheet_FMI 4" xfId="128"/>
    <cellStyle name="_Control Sheet_FMI 4 2" xfId="129"/>
    <cellStyle name="_Control Sheet_FMI 5" xfId="130"/>
    <cellStyle name="_Control Sheet_FMI 5 2" xfId="131"/>
    <cellStyle name="_Control Sheet_FMI 6" xfId="132"/>
    <cellStyle name="_Control Sheet_FMI 6 2" xfId="133"/>
    <cellStyle name="_Control Sheet_FMI 7" xfId="134"/>
    <cellStyle name="_Control Sheet_FMI 7 2" xfId="135"/>
    <cellStyle name="_Control Sheet_FMI 8" xfId="136"/>
    <cellStyle name="_Control Sheet_FMI 8 2" xfId="137"/>
    <cellStyle name="_Control Sheet_FMI 9" xfId="138"/>
    <cellStyle name="_Control Sheet_FMI 9 2" xfId="139"/>
    <cellStyle name="_Control Sheet_Sheet1" xfId="140"/>
    <cellStyle name="_Control Sheet_Sheet1 10" xfId="141"/>
    <cellStyle name="_Control Sheet_Sheet1 10 2" xfId="142"/>
    <cellStyle name="_Control Sheet_Sheet1 11" xfId="143"/>
    <cellStyle name="_Control Sheet_Sheet1 11 2" xfId="144"/>
    <cellStyle name="_Control Sheet_Sheet1 12" xfId="145"/>
    <cellStyle name="_Control Sheet_Sheet1 12 2" xfId="146"/>
    <cellStyle name="_Control Sheet_Sheet1 13" xfId="147"/>
    <cellStyle name="_Control Sheet_Sheet1 13 2" xfId="148"/>
    <cellStyle name="_Control Sheet_Sheet1 14" xfId="149"/>
    <cellStyle name="_Control Sheet_Sheet1 14 2" xfId="150"/>
    <cellStyle name="_Control Sheet_Sheet1 15" xfId="151"/>
    <cellStyle name="_Control Sheet_Sheet1 15 2" xfId="152"/>
    <cellStyle name="_Control Sheet_Sheet1 16" xfId="153"/>
    <cellStyle name="_Control Sheet_Sheet1 16 2" xfId="154"/>
    <cellStyle name="_Control Sheet_Sheet1 17" xfId="155"/>
    <cellStyle name="_Control Sheet_Sheet1 17 2" xfId="156"/>
    <cellStyle name="_Control Sheet_Sheet1 18" xfId="157"/>
    <cellStyle name="_Control Sheet_Sheet1 18 2" xfId="158"/>
    <cellStyle name="_Control Sheet_Sheet1 19" xfId="159"/>
    <cellStyle name="_Control Sheet_Sheet1 19 2" xfId="160"/>
    <cellStyle name="_Control Sheet_Sheet1 2" xfId="161"/>
    <cellStyle name="_Control Sheet_Sheet1 2 2" xfId="162"/>
    <cellStyle name="_Control Sheet_Sheet1 20" xfId="163"/>
    <cellStyle name="_Control Sheet_Sheet1 20 2" xfId="164"/>
    <cellStyle name="_Control Sheet_Sheet1 21" xfId="165"/>
    <cellStyle name="_Control Sheet_Sheet1 21 2" xfId="166"/>
    <cellStyle name="_Control Sheet_Sheet1 22" xfId="167"/>
    <cellStyle name="_Control Sheet_Sheet1 22 2" xfId="168"/>
    <cellStyle name="_Control Sheet_Sheet1 23" xfId="169"/>
    <cellStyle name="_Control Sheet_Sheet1 23 2" xfId="170"/>
    <cellStyle name="_Control Sheet_Sheet1 24" xfId="171"/>
    <cellStyle name="_Control Sheet_Sheet1 24 2" xfId="172"/>
    <cellStyle name="_Control Sheet_Sheet1 25" xfId="173"/>
    <cellStyle name="_Control Sheet_Sheet1 25 2" xfId="174"/>
    <cellStyle name="_Control Sheet_Sheet1 26" xfId="175"/>
    <cellStyle name="_Control Sheet_Sheet1 3" xfId="176"/>
    <cellStyle name="_Control Sheet_Sheet1 3 2" xfId="177"/>
    <cellStyle name="_Control Sheet_Sheet1 4" xfId="178"/>
    <cellStyle name="_Control Sheet_Sheet1 4 2" xfId="179"/>
    <cellStyle name="_Control Sheet_Sheet1 5" xfId="180"/>
    <cellStyle name="_Control Sheet_Sheet1 5 2" xfId="181"/>
    <cellStyle name="_Control Sheet_Sheet1 6" xfId="182"/>
    <cellStyle name="_Control Sheet_Sheet1 6 2" xfId="183"/>
    <cellStyle name="_Control Sheet_Sheet1 7" xfId="184"/>
    <cellStyle name="_Control Sheet_Sheet1 7 2" xfId="185"/>
    <cellStyle name="_Control Sheet_Sheet1 8" xfId="186"/>
    <cellStyle name="_Control Sheet_Sheet1 8 2" xfId="187"/>
    <cellStyle name="_Control Sheet_Sheet1 9" xfId="188"/>
    <cellStyle name="_Control Sheet_Sheet1 9 2" xfId="189"/>
    <cellStyle name="_Input" xfId="190"/>
    <cellStyle name="_Input 2" xfId="191"/>
    <cellStyle name="_Input 2 2" xfId="192"/>
    <cellStyle name="_Input 2 2 2" xfId="193"/>
    <cellStyle name="_Input 2 3" xfId="194"/>
    <cellStyle name="_Input 3" xfId="195"/>
    <cellStyle name="_Input 3 2" xfId="196"/>
    <cellStyle name="_Input 3 2 2" xfId="197"/>
    <cellStyle name="_Input 3 3" xfId="198"/>
    <cellStyle name="_Input 4" xfId="199"/>
    <cellStyle name="_Input 4 2" xfId="200"/>
    <cellStyle name="_Input 4 2 2" xfId="201"/>
    <cellStyle name="_Input 4 3" xfId="202"/>
    <cellStyle name="_Input 5" xfId="203"/>
    <cellStyle name="_Input 5 2" xfId="204"/>
    <cellStyle name="_Input 6" xfId="205"/>
    <cellStyle name="_Input 6 2" xfId="206"/>
    <cellStyle name="_Input_3m quarterly average" xfId="207"/>
    <cellStyle name="_Input_3m quarterly average 2" xfId="208"/>
    <cellStyle name="_Input_Annex 2D" xfId="209"/>
    <cellStyle name="_Input_Annex 2D 2" xfId="210"/>
    <cellStyle name="_Input_Annex 2D 2 2" xfId="211"/>
    <cellStyle name="_Input_Annex 2D 3" xfId="212"/>
    <cellStyle name="_Input_FSA Annex2D" xfId="213"/>
    <cellStyle name="_Input_FSA Annex2D 2" xfId="214"/>
    <cellStyle name="_Input_FSA Data" xfId="215"/>
    <cellStyle name="_Input_FSA Data 2" xfId="216"/>
    <cellStyle name="_Input_FSA Data 2 2" xfId="217"/>
    <cellStyle name="_Input_FSA Data 3" xfId="218"/>
    <cellStyle name="_Input_Input" xfId="219"/>
    <cellStyle name="_Input_Sheet1" xfId="220"/>
    <cellStyle name="_Input_Sheet1 2" xfId="221"/>
    <cellStyle name="_Input_Sheet1 2 2" xfId="222"/>
    <cellStyle name="_Input_Sheet1 3" xfId="223"/>
    <cellStyle name="_Input_Sheet1 3 2" xfId="224"/>
    <cellStyle name="_Input_Sheet1 4" xfId="225"/>
    <cellStyle name="_Input_Sheet1 4 2" xfId="226"/>
    <cellStyle name="_Input_Sheet1 4 2 2" xfId="227"/>
    <cellStyle name="_Input_Sheet1 4 3" xfId="228"/>
    <cellStyle name="_Input_Sheet1 5" xfId="229"/>
    <cellStyle name="_Input_Sheet1 5 2" xfId="230"/>
    <cellStyle name="_Input_Sheet1_1" xfId="231"/>
    <cellStyle name="_Input_Sheet1_1 2" xfId="232"/>
    <cellStyle name="_Input_Sheet1_3m quarterly average" xfId="233"/>
    <cellStyle name="_Input_Sheet1_3m quarterly average 2" xfId="234"/>
    <cellStyle name="_Input_Sheet1_FSA Data" xfId="235"/>
    <cellStyle name="_Input_Sheet1_FSA Data 2" xfId="236"/>
    <cellStyle name="_Input_Sheet1_FSA Data 2 2" xfId="237"/>
    <cellStyle name="_Input_Sheet1_FSA Data 3" xfId="238"/>
    <cellStyle name="_Input_Sheet2" xfId="239"/>
    <cellStyle name="_Input_Sheet2 2" xfId="240"/>
    <cellStyle name="_Input_Sheet2 2 2" xfId="241"/>
    <cellStyle name="_Input_Sheet2 3" xfId="242"/>
    <cellStyle name="_Input_Sheet2 3 2" xfId="243"/>
    <cellStyle name="_Input_Sheet2 4" xfId="244"/>
    <cellStyle name="_Input_Sheet2 4 2" xfId="245"/>
    <cellStyle name="_Input_Sheet2 4 2 2" xfId="246"/>
    <cellStyle name="_Input_Sheet2 4 3" xfId="247"/>
    <cellStyle name="_Input_Sheet2 5" xfId="248"/>
    <cellStyle name="_Input_Sheet2 5 2" xfId="249"/>
    <cellStyle name="_Input_Sheet2_3m quarterly average" xfId="250"/>
    <cellStyle name="_Input_Sheet2_3m quarterly average 2" xfId="251"/>
    <cellStyle name="_Input_Sheet2_FSA Data" xfId="252"/>
    <cellStyle name="_Input_Sheet2_FSA Data 2" xfId="253"/>
    <cellStyle name="_Input_Sheet2_FSA Data 2 2" xfId="254"/>
    <cellStyle name="_Input_Sheet2_FSA Data 3" xfId="255"/>
    <cellStyle name="_Input_Sheet3" xfId="256"/>
    <cellStyle name="_Input_Sheet3 2" xfId="257"/>
    <cellStyle name="_Input_Sheet3 2 2" xfId="258"/>
    <cellStyle name="_Input_Sheet3 3" xfId="259"/>
    <cellStyle name="_Input_Sheet3 3 2" xfId="260"/>
    <cellStyle name="_Input_Sheet3 4" xfId="261"/>
    <cellStyle name="_Input_Sheet3 4 2" xfId="262"/>
    <cellStyle name="_Input_Sheet3 4 2 2" xfId="263"/>
    <cellStyle name="_Input_Sheet3 4 3" xfId="264"/>
    <cellStyle name="_Input_Sheet3 5" xfId="265"/>
    <cellStyle name="_Input_Sheet3 5 2" xfId="266"/>
    <cellStyle name="_Input_Sheet3_3m quarterly average" xfId="267"/>
    <cellStyle name="_Input_Sheet3_3m quarterly average 2" xfId="268"/>
    <cellStyle name="_Input_Sheet3_FSA Data" xfId="269"/>
    <cellStyle name="_Input_Sheet3_FSA Data 2" xfId="270"/>
    <cellStyle name="_Input_Sheet3_FSA Data 2 2" xfId="271"/>
    <cellStyle name="_Input_Sheet3_FSA Data 3" xfId="272"/>
    <cellStyle name="_IR Data" xfId="273"/>
    <cellStyle name="_IR Data 2" xfId="274"/>
    <cellStyle name="_IR Data 2 2" xfId="275"/>
    <cellStyle name="_IR Data 3" xfId="276"/>
    <cellStyle name="_IR Data 3 2" xfId="277"/>
    <cellStyle name="_IR Data 3 2 2" xfId="278"/>
    <cellStyle name="_IR Data 3 3" xfId="279"/>
    <cellStyle name="_IR Data 4" xfId="280"/>
    <cellStyle name="_IR Data 4 2" xfId="281"/>
    <cellStyle name="_IR Data_3m quarterly average" xfId="282"/>
    <cellStyle name="_IR Data_3m quarterly average 2" xfId="283"/>
    <cellStyle name="_IR Data_FSA Data" xfId="284"/>
    <cellStyle name="_IR Data_FSA Data 2" xfId="285"/>
    <cellStyle name="_IR Data_FSA Data 2 2" xfId="286"/>
    <cellStyle name="_IR Data_FSA Data 3" xfId="287"/>
    <cellStyle name="_MSS" xfId="288"/>
    <cellStyle name="_MSS 2" xfId="289"/>
    <cellStyle name="_MSS 2 2" xfId="290"/>
    <cellStyle name="_MSS 3" xfId="291"/>
    <cellStyle name="_MSS 3 2" xfId="292"/>
    <cellStyle name="_MSS 3 2 2" xfId="293"/>
    <cellStyle name="_MSS 3 3" xfId="294"/>
    <cellStyle name="_MSS 4" xfId="295"/>
    <cellStyle name="_MSS 4 2" xfId="296"/>
    <cellStyle name="_MSS_3m quarterly average" xfId="297"/>
    <cellStyle name="_MSS_3m quarterly average 2" xfId="298"/>
    <cellStyle name="_MSS_FSA Data" xfId="299"/>
    <cellStyle name="_MSS_FSA Data 2" xfId="300"/>
    <cellStyle name="_MSS_FSA Data 2 2" xfId="301"/>
    <cellStyle name="_MSS_FSA Data 3" xfId="302"/>
    <cellStyle name="20% - Accent1 10" xfId="303"/>
    <cellStyle name="20% - Accent1 11" xfId="304"/>
    <cellStyle name="20% - Accent1 12" xfId="305"/>
    <cellStyle name="20% - Accent1 13" xfId="306"/>
    <cellStyle name="20% - Accent1 14" xfId="307"/>
    <cellStyle name="20% - Accent1 15" xfId="308"/>
    <cellStyle name="20% - Accent1 16" xfId="309"/>
    <cellStyle name="20% - Accent1 17" xfId="310"/>
    <cellStyle name="20% - Accent1 18" xfId="311"/>
    <cellStyle name="20% - Accent1 19" xfId="312"/>
    <cellStyle name="20% - Accent1 2" xfId="313"/>
    <cellStyle name="20% - Accent1 2 2" xfId="314"/>
    <cellStyle name="20% - Accent1 2 2 2" xfId="315"/>
    <cellStyle name="20% - Accent1 2 2 2 2" xfId="316"/>
    <cellStyle name="20% - Accent1 2 2 2 2 2" xfId="317"/>
    <cellStyle name="20% - Accent1 2 2 3" xfId="318"/>
    <cellStyle name="20% - Accent1 2 2 3 2" xfId="319"/>
    <cellStyle name="20% - Accent1 2 3" xfId="320"/>
    <cellStyle name="20% - Accent1 2 3 2" xfId="321"/>
    <cellStyle name="20% - Accent1 2 3 2 2" xfId="322"/>
    <cellStyle name="20% - Accent1 2 4" xfId="323"/>
    <cellStyle name="20% - Accent1 2 4 2" xfId="324"/>
    <cellStyle name="20% - Accent1 2 4 2 2" xfId="325"/>
    <cellStyle name="20% - Accent1 2_Account balances revised" xfId="326"/>
    <cellStyle name="20% - Accent1 20" xfId="327"/>
    <cellStyle name="20% - Accent1 21" xfId="328"/>
    <cellStyle name="20% - Accent1 22" xfId="329"/>
    <cellStyle name="20% - Accent1 23" xfId="330"/>
    <cellStyle name="20% - Accent1 24" xfId="331"/>
    <cellStyle name="20% - Accent1 25" xfId="332"/>
    <cellStyle name="20% - Accent1 26" xfId="333"/>
    <cellStyle name="20% - Accent1 27" xfId="334"/>
    <cellStyle name="20% - Accent1 28" xfId="335"/>
    <cellStyle name="20% - Accent1 29" xfId="336"/>
    <cellStyle name="20% - Accent1 3" xfId="337"/>
    <cellStyle name="20% - Accent1 30" xfId="338"/>
    <cellStyle name="20% - Accent1 31" xfId="339"/>
    <cellStyle name="20% - Accent1 32" xfId="340"/>
    <cellStyle name="20% - Accent1 33" xfId="341"/>
    <cellStyle name="20% - Accent1 34" xfId="342"/>
    <cellStyle name="20% - Accent1 35" xfId="343"/>
    <cellStyle name="20% - Accent1 36" xfId="344"/>
    <cellStyle name="20% - Accent1 37" xfId="345"/>
    <cellStyle name="20% - Accent1 38" xfId="346"/>
    <cellStyle name="20% - Accent1 39" xfId="347"/>
    <cellStyle name="20% - Accent1 4" xfId="348"/>
    <cellStyle name="20% - Accent1 40" xfId="349"/>
    <cellStyle name="20% - Accent1 41" xfId="350"/>
    <cellStyle name="20% - Accent1 42" xfId="351"/>
    <cellStyle name="20% - Accent1 42 2" xfId="352"/>
    <cellStyle name="20% - Accent1 42 2 2" xfId="353"/>
    <cellStyle name="20% - Accent1 42 2 2 2" xfId="354"/>
    <cellStyle name="20% - Accent1 42 2 2 2 2" xfId="355"/>
    <cellStyle name="20% - Accent1 42 2 2 2 2 2" xfId="356"/>
    <cellStyle name="20% - Accent1 42 2 2 2 3" xfId="357"/>
    <cellStyle name="20% - Accent1 42 2 2 3" xfId="358"/>
    <cellStyle name="20% - Accent1 42 2 2 3 2" xfId="359"/>
    <cellStyle name="20% - Accent1 42 2 2 4" xfId="360"/>
    <cellStyle name="20% - Accent1 42 2 2 4 2" xfId="361"/>
    <cellStyle name="20% - Accent1 42 2 2 5" xfId="362"/>
    <cellStyle name="20% - Accent1 42 2 3" xfId="363"/>
    <cellStyle name="20% - Accent1 42 2 3 2" xfId="364"/>
    <cellStyle name="20% - Accent1 42 2 3 2 2" xfId="365"/>
    <cellStyle name="20% - Accent1 42 2 3 3" xfId="366"/>
    <cellStyle name="20% - Accent1 42 2 4" xfId="367"/>
    <cellStyle name="20% - Accent1 42 2 4 2" xfId="368"/>
    <cellStyle name="20% - Accent1 42 2 5" xfId="369"/>
    <cellStyle name="20% - Accent1 42 2 5 2" xfId="370"/>
    <cellStyle name="20% - Accent1 42 2 6" xfId="371"/>
    <cellStyle name="20% - Accent1 42 2 6 2" xfId="372"/>
    <cellStyle name="20% - Accent1 42 2 7" xfId="373"/>
    <cellStyle name="20% - Accent1 42 3" xfId="374"/>
    <cellStyle name="20% - Accent1 42 3 2" xfId="375"/>
    <cellStyle name="20% - Accent1 42 3 2 2" xfId="376"/>
    <cellStyle name="20% - Accent1 42 3 2 2 2" xfId="377"/>
    <cellStyle name="20% - Accent1 42 3 2 3" xfId="378"/>
    <cellStyle name="20% - Accent1 42 3 3" xfId="379"/>
    <cellStyle name="20% - Accent1 42 3 3 2" xfId="380"/>
    <cellStyle name="20% - Accent1 42 3 4" xfId="381"/>
    <cellStyle name="20% - Accent1 42 3 4 2" xfId="382"/>
    <cellStyle name="20% - Accent1 42 3 5" xfId="383"/>
    <cellStyle name="20% - Accent1 42 4" xfId="384"/>
    <cellStyle name="20% - Accent1 42 4 2" xfId="385"/>
    <cellStyle name="20% - Accent1 42 4 2 2" xfId="386"/>
    <cellStyle name="20% - Accent1 42 4 3" xfId="387"/>
    <cellStyle name="20% - Accent1 42 5" xfId="388"/>
    <cellStyle name="20% - Accent1 42 5 2" xfId="389"/>
    <cellStyle name="20% - Accent1 42 6" xfId="390"/>
    <cellStyle name="20% - Accent1 42 6 2" xfId="391"/>
    <cellStyle name="20% - Accent1 42 7" xfId="392"/>
    <cellStyle name="20% - Accent1 42 7 2" xfId="393"/>
    <cellStyle name="20% - Accent1 42 8" xfId="394"/>
    <cellStyle name="20% - Accent1 43" xfId="395"/>
    <cellStyle name="20% - Accent1 43 2" xfId="396"/>
    <cellStyle name="20% - Accent1 43 2 2" xfId="397"/>
    <cellStyle name="20% - Accent1 43 2 2 2" xfId="398"/>
    <cellStyle name="20% - Accent1 43 2 2 2 2" xfId="399"/>
    <cellStyle name="20% - Accent1 43 2 2 2 2 2" xfId="400"/>
    <cellStyle name="20% - Accent1 43 2 2 2 3" xfId="401"/>
    <cellStyle name="20% - Accent1 43 2 2 3" xfId="402"/>
    <cellStyle name="20% - Accent1 43 2 2 3 2" xfId="403"/>
    <cellStyle name="20% - Accent1 43 2 2 4" xfId="404"/>
    <cellStyle name="20% - Accent1 43 2 2 4 2" xfId="405"/>
    <cellStyle name="20% - Accent1 43 2 2 5" xfId="406"/>
    <cellStyle name="20% - Accent1 43 2 3" xfId="407"/>
    <cellStyle name="20% - Accent1 43 2 3 2" xfId="408"/>
    <cellStyle name="20% - Accent1 43 2 3 2 2" xfId="409"/>
    <cellStyle name="20% - Accent1 43 2 3 3" xfId="410"/>
    <cellStyle name="20% - Accent1 43 2 4" xfId="411"/>
    <cellStyle name="20% - Accent1 43 2 4 2" xfId="412"/>
    <cellStyle name="20% - Accent1 43 2 5" xfId="413"/>
    <cellStyle name="20% - Accent1 43 2 5 2" xfId="414"/>
    <cellStyle name="20% - Accent1 43 2 6" xfId="415"/>
    <cellStyle name="20% - Accent1 43 2 6 2" xfId="416"/>
    <cellStyle name="20% - Accent1 43 2 7" xfId="417"/>
    <cellStyle name="20% - Accent1 43 3" xfId="418"/>
    <cellStyle name="20% - Accent1 43 3 2" xfId="419"/>
    <cellStyle name="20% - Accent1 43 3 2 2" xfId="420"/>
    <cellStyle name="20% - Accent1 43 3 2 2 2" xfId="421"/>
    <cellStyle name="20% - Accent1 43 3 2 3" xfId="422"/>
    <cellStyle name="20% - Accent1 43 3 3" xfId="423"/>
    <cellStyle name="20% - Accent1 43 3 3 2" xfId="424"/>
    <cellStyle name="20% - Accent1 43 3 4" xfId="425"/>
    <cellStyle name="20% - Accent1 43 3 4 2" xfId="426"/>
    <cellStyle name="20% - Accent1 43 3 5" xfId="427"/>
    <cellStyle name="20% - Accent1 43 4" xfId="428"/>
    <cellStyle name="20% - Accent1 43 4 2" xfId="429"/>
    <cellStyle name="20% - Accent1 43 4 2 2" xfId="430"/>
    <cellStyle name="20% - Accent1 43 4 3" xfId="431"/>
    <cellStyle name="20% - Accent1 43 5" xfId="432"/>
    <cellStyle name="20% - Accent1 43 5 2" xfId="433"/>
    <cellStyle name="20% - Accent1 43 6" xfId="434"/>
    <cellStyle name="20% - Accent1 43 6 2" xfId="435"/>
    <cellStyle name="20% - Accent1 43 7" xfId="436"/>
    <cellStyle name="20% - Accent1 43 7 2" xfId="437"/>
    <cellStyle name="20% - Accent1 43 8" xfId="438"/>
    <cellStyle name="20% - Accent1 44" xfId="439"/>
    <cellStyle name="20% - Accent1 44 2" xfId="440"/>
    <cellStyle name="20% - Accent1 44 2 2" xfId="441"/>
    <cellStyle name="20% - Accent1 44 2 2 2" xfId="442"/>
    <cellStyle name="20% - Accent1 44 2 2 2 2" xfId="443"/>
    <cellStyle name="20% - Accent1 44 2 2 2 2 2" xfId="444"/>
    <cellStyle name="20% - Accent1 44 2 2 2 3" xfId="445"/>
    <cellStyle name="20% - Accent1 44 2 2 3" xfId="446"/>
    <cellStyle name="20% - Accent1 44 2 2 3 2" xfId="447"/>
    <cellStyle name="20% - Accent1 44 2 2 4" xfId="448"/>
    <cellStyle name="20% - Accent1 44 2 2 4 2" xfId="449"/>
    <cellStyle name="20% - Accent1 44 2 2 5" xfId="450"/>
    <cellStyle name="20% - Accent1 44 2 3" xfId="451"/>
    <cellStyle name="20% - Accent1 44 2 3 2" xfId="452"/>
    <cellStyle name="20% - Accent1 44 2 3 2 2" xfId="453"/>
    <cellStyle name="20% - Accent1 44 2 3 3" xfId="454"/>
    <cellStyle name="20% - Accent1 44 2 4" xfId="455"/>
    <cellStyle name="20% - Accent1 44 2 4 2" xfId="456"/>
    <cellStyle name="20% - Accent1 44 2 5" xfId="457"/>
    <cellStyle name="20% - Accent1 44 2 5 2" xfId="458"/>
    <cellStyle name="20% - Accent1 44 2 6" xfId="459"/>
    <cellStyle name="20% - Accent1 44 2 6 2" xfId="460"/>
    <cellStyle name="20% - Accent1 44 2 7" xfId="461"/>
    <cellStyle name="20% - Accent1 44 3" xfId="462"/>
    <cellStyle name="20% - Accent1 44 3 2" xfId="463"/>
    <cellStyle name="20% - Accent1 44 3 2 2" xfId="464"/>
    <cellStyle name="20% - Accent1 44 3 2 2 2" xfId="465"/>
    <cellStyle name="20% - Accent1 44 3 2 3" xfId="466"/>
    <cellStyle name="20% - Accent1 44 3 3" xfId="467"/>
    <cellStyle name="20% - Accent1 44 3 3 2" xfId="468"/>
    <cellStyle name="20% - Accent1 44 3 4" xfId="469"/>
    <cellStyle name="20% - Accent1 44 3 4 2" xfId="470"/>
    <cellStyle name="20% - Accent1 44 3 5" xfId="471"/>
    <cellStyle name="20% - Accent1 44 4" xfId="472"/>
    <cellStyle name="20% - Accent1 44 4 2" xfId="473"/>
    <cellStyle name="20% - Accent1 44 4 2 2" xfId="474"/>
    <cellStyle name="20% - Accent1 44 4 3" xfId="475"/>
    <cellStyle name="20% - Accent1 44 5" xfId="476"/>
    <cellStyle name="20% - Accent1 44 5 2" xfId="477"/>
    <cellStyle name="20% - Accent1 44 6" xfId="478"/>
    <cellStyle name="20% - Accent1 44 6 2" xfId="479"/>
    <cellStyle name="20% - Accent1 44 7" xfId="480"/>
    <cellStyle name="20% - Accent1 44 7 2" xfId="481"/>
    <cellStyle name="20% - Accent1 44 8" xfId="482"/>
    <cellStyle name="20% - Accent1 45" xfId="483"/>
    <cellStyle name="20% - Accent1 45 2" xfId="484"/>
    <cellStyle name="20% - Accent1 45 2 2" xfId="485"/>
    <cellStyle name="20% - Accent1 45 2 2 2" xfId="486"/>
    <cellStyle name="20% - Accent1 45 2 2 2 2" xfId="487"/>
    <cellStyle name="20% - Accent1 45 2 2 2 2 2" xfId="488"/>
    <cellStyle name="20% - Accent1 45 2 2 2 3" xfId="489"/>
    <cellStyle name="20% - Accent1 45 2 2 3" xfId="490"/>
    <cellStyle name="20% - Accent1 45 2 2 3 2" xfId="491"/>
    <cellStyle name="20% - Accent1 45 2 2 4" xfId="492"/>
    <cellStyle name="20% - Accent1 45 2 2 4 2" xfId="493"/>
    <cellStyle name="20% - Accent1 45 2 2 5" xfId="494"/>
    <cellStyle name="20% - Accent1 45 2 3" xfId="495"/>
    <cellStyle name="20% - Accent1 45 2 3 2" xfId="496"/>
    <cellStyle name="20% - Accent1 45 2 3 2 2" xfId="497"/>
    <cellStyle name="20% - Accent1 45 2 3 3" xfId="498"/>
    <cellStyle name="20% - Accent1 45 2 4" xfId="499"/>
    <cellStyle name="20% - Accent1 45 2 4 2" xfId="500"/>
    <cellStyle name="20% - Accent1 45 2 5" xfId="501"/>
    <cellStyle name="20% - Accent1 45 2 5 2" xfId="502"/>
    <cellStyle name="20% - Accent1 45 2 6" xfId="503"/>
    <cellStyle name="20% - Accent1 45 2 6 2" xfId="504"/>
    <cellStyle name="20% - Accent1 45 2 7" xfId="505"/>
    <cellStyle name="20% - Accent1 45 3" xfId="506"/>
    <cellStyle name="20% - Accent1 45 3 2" xfId="507"/>
    <cellStyle name="20% - Accent1 45 3 2 2" xfId="508"/>
    <cellStyle name="20% - Accent1 45 3 2 2 2" xfId="509"/>
    <cellStyle name="20% - Accent1 45 3 2 3" xfId="510"/>
    <cellStyle name="20% - Accent1 45 3 3" xfId="511"/>
    <cellStyle name="20% - Accent1 45 3 3 2" xfId="512"/>
    <cellStyle name="20% - Accent1 45 3 4" xfId="513"/>
    <cellStyle name="20% - Accent1 45 3 4 2" xfId="514"/>
    <cellStyle name="20% - Accent1 45 3 5" xfId="515"/>
    <cellStyle name="20% - Accent1 45 4" xfId="516"/>
    <cellStyle name="20% - Accent1 45 4 2" xfId="517"/>
    <cellStyle name="20% - Accent1 45 4 2 2" xfId="518"/>
    <cellStyle name="20% - Accent1 45 4 3" xfId="519"/>
    <cellStyle name="20% - Accent1 45 5" xfId="520"/>
    <cellStyle name="20% - Accent1 45 5 2" xfId="521"/>
    <cellStyle name="20% - Accent1 45 6" xfId="522"/>
    <cellStyle name="20% - Accent1 45 6 2" xfId="523"/>
    <cellStyle name="20% - Accent1 45 7" xfId="524"/>
    <cellStyle name="20% - Accent1 45 7 2" xfId="525"/>
    <cellStyle name="20% - Accent1 45 8" xfId="526"/>
    <cellStyle name="20% - Accent1 5" xfId="527"/>
    <cellStyle name="20% - Accent1 6" xfId="528"/>
    <cellStyle name="20% - Accent1 7" xfId="529"/>
    <cellStyle name="20% - Accent1 8" xfId="530"/>
    <cellStyle name="20% - Accent1 9" xfId="531"/>
    <cellStyle name="20% - Accent2 10" xfId="532"/>
    <cellStyle name="20% - Accent2 11" xfId="533"/>
    <cellStyle name="20% - Accent2 12" xfId="534"/>
    <cellStyle name="20% - Accent2 13" xfId="535"/>
    <cellStyle name="20% - Accent2 14" xfId="536"/>
    <cellStyle name="20% - Accent2 15" xfId="537"/>
    <cellStyle name="20% - Accent2 16" xfId="538"/>
    <cellStyle name="20% - Accent2 17" xfId="539"/>
    <cellStyle name="20% - Accent2 18" xfId="540"/>
    <cellStyle name="20% - Accent2 19" xfId="541"/>
    <cellStyle name="20% - Accent2 2" xfId="542"/>
    <cellStyle name="20% - Accent2 2 2" xfId="543"/>
    <cellStyle name="20% - Accent2 2 2 2" xfId="544"/>
    <cellStyle name="20% - Accent2 2 2 2 2" xfId="545"/>
    <cellStyle name="20% - Accent2 2 2 2 2 2" xfId="546"/>
    <cellStyle name="20% - Accent2 2 2 3" xfId="547"/>
    <cellStyle name="20% - Accent2 2 2 3 2" xfId="548"/>
    <cellStyle name="20% - Accent2 2 3" xfId="549"/>
    <cellStyle name="20% - Accent2 2 3 2" xfId="550"/>
    <cellStyle name="20% - Accent2 2 3 2 2" xfId="551"/>
    <cellStyle name="20% - Accent2 2 4" xfId="552"/>
    <cellStyle name="20% - Accent2 2 4 2" xfId="553"/>
    <cellStyle name="20% - Accent2 2 4 2 2" xfId="554"/>
    <cellStyle name="20% - Accent2 2_Account balances revised" xfId="555"/>
    <cellStyle name="20% - Accent2 20" xfId="556"/>
    <cellStyle name="20% - Accent2 21" xfId="557"/>
    <cellStyle name="20% - Accent2 22" xfId="558"/>
    <cellStyle name="20% - Accent2 23" xfId="559"/>
    <cellStyle name="20% - Accent2 24" xfId="560"/>
    <cellStyle name="20% - Accent2 25" xfId="561"/>
    <cellStyle name="20% - Accent2 26" xfId="562"/>
    <cellStyle name="20% - Accent2 27" xfId="563"/>
    <cellStyle name="20% - Accent2 28" xfId="564"/>
    <cellStyle name="20% - Accent2 29" xfId="565"/>
    <cellStyle name="20% - Accent2 3" xfId="566"/>
    <cellStyle name="20% - Accent2 30" xfId="567"/>
    <cellStyle name="20% - Accent2 31" xfId="568"/>
    <cellStyle name="20% - Accent2 32" xfId="569"/>
    <cellStyle name="20% - Accent2 33" xfId="570"/>
    <cellStyle name="20% - Accent2 34" xfId="571"/>
    <cellStyle name="20% - Accent2 35" xfId="572"/>
    <cellStyle name="20% - Accent2 36" xfId="573"/>
    <cellStyle name="20% - Accent2 37" xfId="574"/>
    <cellStyle name="20% - Accent2 38" xfId="575"/>
    <cellStyle name="20% - Accent2 39" xfId="576"/>
    <cellStyle name="20% - Accent2 4" xfId="577"/>
    <cellStyle name="20% - Accent2 40" xfId="578"/>
    <cellStyle name="20% - Accent2 41" xfId="579"/>
    <cellStyle name="20% - Accent2 42" xfId="580"/>
    <cellStyle name="20% - Accent2 42 2" xfId="581"/>
    <cellStyle name="20% - Accent2 42 2 2" xfId="582"/>
    <cellStyle name="20% - Accent2 42 2 2 2" xfId="583"/>
    <cellStyle name="20% - Accent2 42 2 2 2 2" xfId="584"/>
    <cellStyle name="20% - Accent2 42 2 2 2 2 2" xfId="585"/>
    <cellStyle name="20% - Accent2 42 2 2 2 3" xfId="586"/>
    <cellStyle name="20% - Accent2 42 2 2 3" xfId="587"/>
    <cellStyle name="20% - Accent2 42 2 2 3 2" xfId="588"/>
    <cellStyle name="20% - Accent2 42 2 2 4" xfId="589"/>
    <cellStyle name="20% - Accent2 42 2 2 4 2" xfId="590"/>
    <cellStyle name="20% - Accent2 42 2 2 5" xfId="591"/>
    <cellStyle name="20% - Accent2 42 2 3" xfId="592"/>
    <cellStyle name="20% - Accent2 42 2 3 2" xfId="593"/>
    <cellStyle name="20% - Accent2 42 2 3 2 2" xfId="594"/>
    <cellStyle name="20% - Accent2 42 2 3 3" xfId="595"/>
    <cellStyle name="20% - Accent2 42 2 4" xfId="596"/>
    <cellStyle name="20% - Accent2 42 2 4 2" xfId="597"/>
    <cellStyle name="20% - Accent2 42 2 5" xfId="598"/>
    <cellStyle name="20% - Accent2 42 2 5 2" xfId="599"/>
    <cellStyle name="20% - Accent2 42 2 6" xfId="600"/>
    <cellStyle name="20% - Accent2 42 2 6 2" xfId="601"/>
    <cellStyle name="20% - Accent2 42 2 7" xfId="602"/>
    <cellStyle name="20% - Accent2 42 3" xfId="603"/>
    <cellStyle name="20% - Accent2 42 3 2" xfId="604"/>
    <cellStyle name="20% - Accent2 42 3 2 2" xfId="605"/>
    <cellStyle name="20% - Accent2 42 3 2 2 2" xfId="606"/>
    <cellStyle name="20% - Accent2 42 3 2 3" xfId="607"/>
    <cellStyle name="20% - Accent2 42 3 3" xfId="608"/>
    <cellStyle name="20% - Accent2 42 3 3 2" xfId="609"/>
    <cellStyle name="20% - Accent2 42 3 4" xfId="610"/>
    <cellStyle name="20% - Accent2 42 3 4 2" xfId="611"/>
    <cellStyle name="20% - Accent2 42 3 5" xfId="612"/>
    <cellStyle name="20% - Accent2 42 4" xfId="613"/>
    <cellStyle name="20% - Accent2 42 4 2" xfId="614"/>
    <cellStyle name="20% - Accent2 42 4 2 2" xfId="615"/>
    <cellStyle name="20% - Accent2 42 4 3" xfId="616"/>
    <cellStyle name="20% - Accent2 42 5" xfId="617"/>
    <cellStyle name="20% - Accent2 42 5 2" xfId="618"/>
    <cellStyle name="20% - Accent2 42 6" xfId="619"/>
    <cellStyle name="20% - Accent2 42 6 2" xfId="620"/>
    <cellStyle name="20% - Accent2 42 7" xfId="621"/>
    <cellStyle name="20% - Accent2 42 7 2" xfId="622"/>
    <cellStyle name="20% - Accent2 42 8" xfId="623"/>
    <cellStyle name="20% - Accent2 43" xfId="624"/>
    <cellStyle name="20% - Accent2 43 2" xfId="625"/>
    <cellStyle name="20% - Accent2 43 2 2" xfId="626"/>
    <cellStyle name="20% - Accent2 43 2 2 2" xfId="627"/>
    <cellStyle name="20% - Accent2 43 2 2 2 2" xfId="628"/>
    <cellStyle name="20% - Accent2 43 2 2 2 2 2" xfId="629"/>
    <cellStyle name="20% - Accent2 43 2 2 2 3" xfId="630"/>
    <cellStyle name="20% - Accent2 43 2 2 3" xfId="631"/>
    <cellStyle name="20% - Accent2 43 2 2 3 2" xfId="632"/>
    <cellStyle name="20% - Accent2 43 2 2 4" xfId="633"/>
    <cellStyle name="20% - Accent2 43 2 2 4 2" xfId="634"/>
    <cellStyle name="20% - Accent2 43 2 2 5" xfId="635"/>
    <cellStyle name="20% - Accent2 43 2 3" xfId="636"/>
    <cellStyle name="20% - Accent2 43 2 3 2" xfId="637"/>
    <cellStyle name="20% - Accent2 43 2 3 2 2" xfId="638"/>
    <cellStyle name="20% - Accent2 43 2 3 3" xfId="639"/>
    <cellStyle name="20% - Accent2 43 2 4" xfId="640"/>
    <cellStyle name="20% - Accent2 43 2 4 2" xfId="641"/>
    <cellStyle name="20% - Accent2 43 2 5" xfId="642"/>
    <cellStyle name="20% - Accent2 43 2 5 2" xfId="643"/>
    <cellStyle name="20% - Accent2 43 2 6" xfId="644"/>
    <cellStyle name="20% - Accent2 43 2 6 2" xfId="645"/>
    <cellStyle name="20% - Accent2 43 2 7" xfId="646"/>
    <cellStyle name="20% - Accent2 43 3" xfId="647"/>
    <cellStyle name="20% - Accent2 43 3 2" xfId="648"/>
    <cellStyle name="20% - Accent2 43 3 2 2" xfId="649"/>
    <cellStyle name="20% - Accent2 43 3 2 2 2" xfId="650"/>
    <cellStyle name="20% - Accent2 43 3 2 3" xfId="651"/>
    <cellStyle name="20% - Accent2 43 3 3" xfId="652"/>
    <cellStyle name="20% - Accent2 43 3 3 2" xfId="653"/>
    <cellStyle name="20% - Accent2 43 3 4" xfId="654"/>
    <cellStyle name="20% - Accent2 43 3 4 2" xfId="655"/>
    <cellStyle name="20% - Accent2 43 3 5" xfId="656"/>
    <cellStyle name="20% - Accent2 43 4" xfId="657"/>
    <cellStyle name="20% - Accent2 43 4 2" xfId="658"/>
    <cellStyle name="20% - Accent2 43 4 2 2" xfId="659"/>
    <cellStyle name="20% - Accent2 43 4 3" xfId="660"/>
    <cellStyle name="20% - Accent2 43 5" xfId="661"/>
    <cellStyle name="20% - Accent2 43 5 2" xfId="662"/>
    <cellStyle name="20% - Accent2 43 6" xfId="663"/>
    <cellStyle name="20% - Accent2 43 6 2" xfId="664"/>
    <cellStyle name="20% - Accent2 43 7" xfId="665"/>
    <cellStyle name="20% - Accent2 43 7 2" xfId="666"/>
    <cellStyle name="20% - Accent2 43 8" xfId="667"/>
    <cellStyle name="20% - Accent2 44" xfId="668"/>
    <cellStyle name="20% - Accent2 44 2" xfId="669"/>
    <cellStyle name="20% - Accent2 44 2 2" xfId="670"/>
    <cellStyle name="20% - Accent2 44 2 2 2" xfId="671"/>
    <cellStyle name="20% - Accent2 44 2 2 2 2" xfId="672"/>
    <cellStyle name="20% - Accent2 44 2 2 2 2 2" xfId="673"/>
    <cellStyle name="20% - Accent2 44 2 2 2 3" xfId="674"/>
    <cellStyle name="20% - Accent2 44 2 2 3" xfId="675"/>
    <cellStyle name="20% - Accent2 44 2 2 3 2" xfId="676"/>
    <cellStyle name="20% - Accent2 44 2 2 4" xfId="677"/>
    <cellStyle name="20% - Accent2 44 2 2 4 2" xfId="678"/>
    <cellStyle name="20% - Accent2 44 2 2 5" xfId="679"/>
    <cellStyle name="20% - Accent2 44 2 3" xfId="680"/>
    <cellStyle name="20% - Accent2 44 2 3 2" xfId="681"/>
    <cellStyle name="20% - Accent2 44 2 3 2 2" xfId="682"/>
    <cellStyle name="20% - Accent2 44 2 3 3" xfId="683"/>
    <cellStyle name="20% - Accent2 44 2 4" xfId="684"/>
    <cellStyle name="20% - Accent2 44 2 4 2" xfId="685"/>
    <cellStyle name="20% - Accent2 44 2 5" xfId="686"/>
    <cellStyle name="20% - Accent2 44 2 5 2" xfId="687"/>
    <cellStyle name="20% - Accent2 44 2 6" xfId="688"/>
    <cellStyle name="20% - Accent2 44 2 6 2" xfId="689"/>
    <cellStyle name="20% - Accent2 44 2 7" xfId="690"/>
    <cellStyle name="20% - Accent2 44 3" xfId="691"/>
    <cellStyle name="20% - Accent2 44 3 2" xfId="692"/>
    <cellStyle name="20% - Accent2 44 3 2 2" xfId="693"/>
    <cellStyle name="20% - Accent2 44 3 2 2 2" xfId="694"/>
    <cellStyle name="20% - Accent2 44 3 2 3" xfId="695"/>
    <cellStyle name="20% - Accent2 44 3 3" xfId="696"/>
    <cellStyle name="20% - Accent2 44 3 3 2" xfId="697"/>
    <cellStyle name="20% - Accent2 44 3 4" xfId="698"/>
    <cellStyle name="20% - Accent2 44 3 4 2" xfId="699"/>
    <cellStyle name="20% - Accent2 44 3 5" xfId="700"/>
    <cellStyle name="20% - Accent2 44 4" xfId="701"/>
    <cellStyle name="20% - Accent2 44 4 2" xfId="702"/>
    <cellStyle name="20% - Accent2 44 4 2 2" xfId="703"/>
    <cellStyle name="20% - Accent2 44 4 3" xfId="704"/>
    <cellStyle name="20% - Accent2 44 5" xfId="705"/>
    <cellStyle name="20% - Accent2 44 5 2" xfId="706"/>
    <cellStyle name="20% - Accent2 44 6" xfId="707"/>
    <cellStyle name="20% - Accent2 44 6 2" xfId="708"/>
    <cellStyle name="20% - Accent2 44 7" xfId="709"/>
    <cellStyle name="20% - Accent2 44 7 2" xfId="710"/>
    <cellStyle name="20% - Accent2 44 8" xfId="711"/>
    <cellStyle name="20% - Accent2 45" xfId="712"/>
    <cellStyle name="20% - Accent2 45 2" xfId="713"/>
    <cellStyle name="20% - Accent2 45 2 2" xfId="714"/>
    <cellStyle name="20% - Accent2 45 2 2 2" xfId="715"/>
    <cellStyle name="20% - Accent2 45 2 2 2 2" xfId="716"/>
    <cellStyle name="20% - Accent2 45 2 2 2 2 2" xfId="717"/>
    <cellStyle name="20% - Accent2 45 2 2 2 3" xfId="718"/>
    <cellStyle name="20% - Accent2 45 2 2 3" xfId="719"/>
    <cellStyle name="20% - Accent2 45 2 2 3 2" xfId="720"/>
    <cellStyle name="20% - Accent2 45 2 2 4" xfId="721"/>
    <cellStyle name="20% - Accent2 45 2 2 4 2" xfId="722"/>
    <cellStyle name="20% - Accent2 45 2 2 5" xfId="723"/>
    <cellStyle name="20% - Accent2 45 2 3" xfId="724"/>
    <cellStyle name="20% - Accent2 45 2 3 2" xfId="725"/>
    <cellStyle name="20% - Accent2 45 2 3 2 2" xfId="726"/>
    <cellStyle name="20% - Accent2 45 2 3 3" xfId="727"/>
    <cellStyle name="20% - Accent2 45 2 4" xfId="728"/>
    <cellStyle name="20% - Accent2 45 2 4 2" xfId="729"/>
    <cellStyle name="20% - Accent2 45 2 5" xfId="730"/>
    <cellStyle name="20% - Accent2 45 2 5 2" xfId="731"/>
    <cellStyle name="20% - Accent2 45 2 6" xfId="732"/>
    <cellStyle name="20% - Accent2 45 2 6 2" xfId="733"/>
    <cellStyle name="20% - Accent2 45 2 7" xfId="734"/>
    <cellStyle name="20% - Accent2 45 3" xfId="735"/>
    <cellStyle name="20% - Accent2 45 3 2" xfId="736"/>
    <cellStyle name="20% - Accent2 45 3 2 2" xfId="737"/>
    <cellStyle name="20% - Accent2 45 3 2 2 2" xfId="738"/>
    <cellStyle name="20% - Accent2 45 3 2 3" xfId="739"/>
    <cellStyle name="20% - Accent2 45 3 3" xfId="740"/>
    <cellStyle name="20% - Accent2 45 3 3 2" xfId="741"/>
    <cellStyle name="20% - Accent2 45 3 4" xfId="742"/>
    <cellStyle name="20% - Accent2 45 3 4 2" xfId="743"/>
    <cellStyle name="20% - Accent2 45 3 5" xfId="744"/>
    <cellStyle name="20% - Accent2 45 4" xfId="745"/>
    <cellStyle name="20% - Accent2 45 4 2" xfId="746"/>
    <cellStyle name="20% - Accent2 45 4 2 2" xfId="747"/>
    <cellStyle name="20% - Accent2 45 4 3" xfId="748"/>
    <cellStyle name="20% - Accent2 45 5" xfId="749"/>
    <cellStyle name="20% - Accent2 45 5 2" xfId="750"/>
    <cellStyle name="20% - Accent2 45 6" xfId="751"/>
    <cellStyle name="20% - Accent2 45 6 2" xfId="752"/>
    <cellStyle name="20% - Accent2 45 7" xfId="753"/>
    <cellStyle name="20% - Accent2 45 7 2" xfId="754"/>
    <cellStyle name="20% - Accent2 45 8" xfId="755"/>
    <cellStyle name="20% - Accent2 5" xfId="756"/>
    <cellStyle name="20% - Accent2 6" xfId="757"/>
    <cellStyle name="20% - Accent2 7" xfId="758"/>
    <cellStyle name="20% - Accent2 8" xfId="759"/>
    <cellStyle name="20% - Accent2 9" xfId="760"/>
    <cellStyle name="20% - Accent3 10" xfId="761"/>
    <cellStyle name="20% - Accent3 11" xfId="762"/>
    <cellStyle name="20% - Accent3 12" xfId="763"/>
    <cellStyle name="20% - Accent3 13" xfId="764"/>
    <cellStyle name="20% - Accent3 14" xfId="765"/>
    <cellStyle name="20% - Accent3 15" xfId="766"/>
    <cellStyle name="20% - Accent3 16" xfId="767"/>
    <cellStyle name="20% - Accent3 17" xfId="768"/>
    <cellStyle name="20% - Accent3 18" xfId="769"/>
    <cellStyle name="20% - Accent3 19" xfId="770"/>
    <cellStyle name="20% - Accent3 2" xfId="771"/>
    <cellStyle name="20% - Accent3 2 2" xfId="772"/>
    <cellStyle name="20% - Accent3 2 2 2" xfId="773"/>
    <cellStyle name="20% - Accent3 2 2 2 2" xfId="774"/>
    <cellStyle name="20% - Accent3 2 2 2 2 2" xfId="775"/>
    <cellStyle name="20% - Accent3 2 2 3" xfId="776"/>
    <cellStyle name="20% - Accent3 2 2 3 2" xfId="777"/>
    <cellStyle name="20% - Accent3 2 3" xfId="778"/>
    <cellStyle name="20% - Accent3 2 3 2" xfId="779"/>
    <cellStyle name="20% - Accent3 2 3 2 2" xfId="780"/>
    <cellStyle name="20% - Accent3 2 4" xfId="781"/>
    <cellStyle name="20% - Accent3 2 4 2" xfId="782"/>
    <cellStyle name="20% - Accent3 2 4 2 2" xfId="783"/>
    <cellStyle name="20% - Accent3 2_Account balances revised" xfId="784"/>
    <cellStyle name="20% - Accent3 20" xfId="785"/>
    <cellStyle name="20% - Accent3 21" xfId="786"/>
    <cellStyle name="20% - Accent3 22" xfId="787"/>
    <cellStyle name="20% - Accent3 23" xfId="788"/>
    <cellStyle name="20% - Accent3 24" xfId="789"/>
    <cellStyle name="20% - Accent3 25" xfId="790"/>
    <cellStyle name="20% - Accent3 26" xfId="791"/>
    <cellStyle name="20% - Accent3 27" xfId="792"/>
    <cellStyle name="20% - Accent3 28" xfId="793"/>
    <cellStyle name="20% - Accent3 29" xfId="794"/>
    <cellStyle name="20% - Accent3 3" xfId="795"/>
    <cellStyle name="20% - Accent3 30" xfId="796"/>
    <cellStyle name="20% - Accent3 31" xfId="797"/>
    <cellStyle name="20% - Accent3 32" xfId="798"/>
    <cellStyle name="20% - Accent3 33" xfId="799"/>
    <cellStyle name="20% - Accent3 34" xfId="800"/>
    <cellStyle name="20% - Accent3 35" xfId="801"/>
    <cellStyle name="20% - Accent3 36" xfId="802"/>
    <cellStyle name="20% - Accent3 37" xfId="803"/>
    <cellStyle name="20% - Accent3 38" xfId="804"/>
    <cellStyle name="20% - Accent3 39" xfId="805"/>
    <cellStyle name="20% - Accent3 4" xfId="806"/>
    <cellStyle name="20% - Accent3 40" xfId="807"/>
    <cellStyle name="20% - Accent3 41" xfId="808"/>
    <cellStyle name="20% - Accent3 42" xfId="809"/>
    <cellStyle name="20% - Accent3 42 2" xfId="810"/>
    <cellStyle name="20% - Accent3 42 2 2" xfId="811"/>
    <cellStyle name="20% - Accent3 42 2 2 2" xfId="812"/>
    <cellStyle name="20% - Accent3 42 2 2 2 2" xfId="813"/>
    <cellStyle name="20% - Accent3 42 2 2 2 2 2" xfId="814"/>
    <cellStyle name="20% - Accent3 42 2 2 2 3" xfId="815"/>
    <cellStyle name="20% - Accent3 42 2 2 3" xfId="816"/>
    <cellStyle name="20% - Accent3 42 2 2 3 2" xfId="817"/>
    <cellStyle name="20% - Accent3 42 2 2 4" xfId="818"/>
    <cellStyle name="20% - Accent3 42 2 2 4 2" xfId="819"/>
    <cellStyle name="20% - Accent3 42 2 2 5" xfId="820"/>
    <cellStyle name="20% - Accent3 42 2 3" xfId="821"/>
    <cellStyle name="20% - Accent3 42 2 3 2" xfId="822"/>
    <cellStyle name="20% - Accent3 42 2 3 2 2" xfId="823"/>
    <cellStyle name="20% - Accent3 42 2 3 3" xfId="824"/>
    <cellStyle name="20% - Accent3 42 2 4" xfId="825"/>
    <cellStyle name="20% - Accent3 42 2 4 2" xfId="826"/>
    <cellStyle name="20% - Accent3 42 2 5" xfId="827"/>
    <cellStyle name="20% - Accent3 42 2 5 2" xfId="828"/>
    <cellStyle name="20% - Accent3 42 2 6" xfId="829"/>
    <cellStyle name="20% - Accent3 42 2 6 2" xfId="830"/>
    <cellStyle name="20% - Accent3 42 2 7" xfId="831"/>
    <cellStyle name="20% - Accent3 42 3" xfId="832"/>
    <cellStyle name="20% - Accent3 42 3 2" xfId="833"/>
    <cellStyle name="20% - Accent3 42 3 2 2" xfId="834"/>
    <cellStyle name="20% - Accent3 42 3 2 2 2" xfId="835"/>
    <cellStyle name="20% - Accent3 42 3 2 3" xfId="836"/>
    <cellStyle name="20% - Accent3 42 3 3" xfId="837"/>
    <cellStyle name="20% - Accent3 42 3 3 2" xfId="838"/>
    <cellStyle name="20% - Accent3 42 3 4" xfId="839"/>
    <cellStyle name="20% - Accent3 42 3 4 2" xfId="840"/>
    <cellStyle name="20% - Accent3 42 3 5" xfId="841"/>
    <cellStyle name="20% - Accent3 42 4" xfId="842"/>
    <cellStyle name="20% - Accent3 42 4 2" xfId="843"/>
    <cellStyle name="20% - Accent3 42 4 2 2" xfId="844"/>
    <cellStyle name="20% - Accent3 42 4 3" xfId="845"/>
    <cellStyle name="20% - Accent3 42 5" xfId="846"/>
    <cellStyle name="20% - Accent3 42 5 2" xfId="847"/>
    <cellStyle name="20% - Accent3 42 6" xfId="848"/>
    <cellStyle name="20% - Accent3 42 6 2" xfId="849"/>
    <cellStyle name="20% - Accent3 42 7" xfId="850"/>
    <cellStyle name="20% - Accent3 42 7 2" xfId="851"/>
    <cellStyle name="20% - Accent3 42 8" xfId="852"/>
    <cellStyle name="20% - Accent3 43" xfId="853"/>
    <cellStyle name="20% - Accent3 43 2" xfId="854"/>
    <cellStyle name="20% - Accent3 43 2 2" xfId="855"/>
    <cellStyle name="20% - Accent3 43 2 2 2" xfId="856"/>
    <cellStyle name="20% - Accent3 43 2 2 2 2" xfId="857"/>
    <cellStyle name="20% - Accent3 43 2 2 2 2 2" xfId="858"/>
    <cellStyle name="20% - Accent3 43 2 2 2 3" xfId="859"/>
    <cellStyle name="20% - Accent3 43 2 2 3" xfId="860"/>
    <cellStyle name="20% - Accent3 43 2 2 3 2" xfId="861"/>
    <cellStyle name="20% - Accent3 43 2 2 4" xfId="862"/>
    <cellStyle name="20% - Accent3 43 2 2 4 2" xfId="863"/>
    <cellStyle name="20% - Accent3 43 2 2 5" xfId="864"/>
    <cellStyle name="20% - Accent3 43 2 3" xfId="865"/>
    <cellStyle name="20% - Accent3 43 2 3 2" xfId="866"/>
    <cellStyle name="20% - Accent3 43 2 3 2 2" xfId="867"/>
    <cellStyle name="20% - Accent3 43 2 3 3" xfId="868"/>
    <cellStyle name="20% - Accent3 43 2 4" xfId="869"/>
    <cellStyle name="20% - Accent3 43 2 4 2" xfId="870"/>
    <cellStyle name="20% - Accent3 43 2 5" xfId="871"/>
    <cellStyle name="20% - Accent3 43 2 5 2" xfId="872"/>
    <cellStyle name="20% - Accent3 43 2 6" xfId="873"/>
    <cellStyle name="20% - Accent3 43 2 6 2" xfId="874"/>
    <cellStyle name="20% - Accent3 43 2 7" xfId="875"/>
    <cellStyle name="20% - Accent3 43 3" xfId="876"/>
    <cellStyle name="20% - Accent3 43 3 2" xfId="877"/>
    <cellStyle name="20% - Accent3 43 3 2 2" xfId="878"/>
    <cellStyle name="20% - Accent3 43 3 2 2 2" xfId="879"/>
    <cellStyle name="20% - Accent3 43 3 2 3" xfId="880"/>
    <cellStyle name="20% - Accent3 43 3 3" xfId="881"/>
    <cellStyle name="20% - Accent3 43 3 3 2" xfId="882"/>
    <cellStyle name="20% - Accent3 43 3 4" xfId="883"/>
    <cellStyle name="20% - Accent3 43 3 4 2" xfId="884"/>
    <cellStyle name="20% - Accent3 43 3 5" xfId="885"/>
    <cellStyle name="20% - Accent3 43 4" xfId="886"/>
    <cellStyle name="20% - Accent3 43 4 2" xfId="887"/>
    <cellStyle name="20% - Accent3 43 4 2 2" xfId="888"/>
    <cellStyle name="20% - Accent3 43 4 3" xfId="889"/>
    <cellStyle name="20% - Accent3 43 5" xfId="890"/>
    <cellStyle name="20% - Accent3 43 5 2" xfId="891"/>
    <cellStyle name="20% - Accent3 43 6" xfId="892"/>
    <cellStyle name="20% - Accent3 43 6 2" xfId="893"/>
    <cellStyle name="20% - Accent3 43 7" xfId="894"/>
    <cellStyle name="20% - Accent3 43 7 2" xfId="895"/>
    <cellStyle name="20% - Accent3 43 8" xfId="896"/>
    <cellStyle name="20% - Accent3 44" xfId="897"/>
    <cellStyle name="20% - Accent3 44 2" xfId="898"/>
    <cellStyle name="20% - Accent3 44 2 2" xfId="899"/>
    <cellStyle name="20% - Accent3 44 2 2 2" xfId="900"/>
    <cellStyle name="20% - Accent3 44 2 2 2 2" xfId="901"/>
    <cellStyle name="20% - Accent3 44 2 2 2 2 2" xfId="902"/>
    <cellStyle name="20% - Accent3 44 2 2 2 3" xfId="903"/>
    <cellStyle name="20% - Accent3 44 2 2 3" xfId="904"/>
    <cellStyle name="20% - Accent3 44 2 2 3 2" xfId="905"/>
    <cellStyle name="20% - Accent3 44 2 2 4" xfId="906"/>
    <cellStyle name="20% - Accent3 44 2 2 4 2" xfId="907"/>
    <cellStyle name="20% - Accent3 44 2 2 5" xfId="908"/>
    <cellStyle name="20% - Accent3 44 2 3" xfId="909"/>
    <cellStyle name="20% - Accent3 44 2 3 2" xfId="910"/>
    <cellStyle name="20% - Accent3 44 2 3 2 2" xfId="911"/>
    <cellStyle name="20% - Accent3 44 2 3 3" xfId="912"/>
    <cellStyle name="20% - Accent3 44 2 4" xfId="913"/>
    <cellStyle name="20% - Accent3 44 2 4 2" xfId="914"/>
    <cellStyle name="20% - Accent3 44 2 5" xfId="915"/>
    <cellStyle name="20% - Accent3 44 2 5 2" xfId="916"/>
    <cellStyle name="20% - Accent3 44 2 6" xfId="917"/>
    <cellStyle name="20% - Accent3 44 2 6 2" xfId="918"/>
    <cellStyle name="20% - Accent3 44 2 7" xfId="919"/>
    <cellStyle name="20% - Accent3 44 3" xfId="920"/>
    <cellStyle name="20% - Accent3 44 3 2" xfId="921"/>
    <cellStyle name="20% - Accent3 44 3 2 2" xfId="922"/>
    <cellStyle name="20% - Accent3 44 3 2 2 2" xfId="923"/>
    <cellStyle name="20% - Accent3 44 3 2 3" xfId="924"/>
    <cellStyle name="20% - Accent3 44 3 3" xfId="925"/>
    <cellStyle name="20% - Accent3 44 3 3 2" xfId="926"/>
    <cellStyle name="20% - Accent3 44 3 4" xfId="927"/>
    <cellStyle name="20% - Accent3 44 3 4 2" xfId="928"/>
    <cellStyle name="20% - Accent3 44 3 5" xfId="929"/>
    <cellStyle name="20% - Accent3 44 4" xfId="930"/>
    <cellStyle name="20% - Accent3 44 4 2" xfId="931"/>
    <cellStyle name="20% - Accent3 44 4 2 2" xfId="932"/>
    <cellStyle name="20% - Accent3 44 4 3" xfId="933"/>
    <cellStyle name="20% - Accent3 44 5" xfId="934"/>
    <cellStyle name="20% - Accent3 44 5 2" xfId="935"/>
    <cellStyle name="20% - Accent3 44 6" xfId="936"/>
    <cellStyle name="20% - Accent3 44 6 2" xfId="937"/>
    <cellStyle name="20% - Accent3 44 7" xfId="938"/>
    <cellStyle name="20% - Accent3 44 7 2" xfId="939"/>
    <cellStyle name="20% - Accent3 44 8" xfId="940"/>
    <cellStyle name="20% - Accent3 45" xfId="941"/>
    <cellStyle name="20% - Accent3 45 2" xfId="942"/>
    <cellStyle name="20% - Accent3 45 2 2" xfId="943"/>
    <cellStyle name="20% - Accent3 45 2 2 2" xfId="944"/>
    <cellStyle name="20% - Accent3 45 2 2 2 2" xfId="945"/>
    <cellStyle name="20% - Accent3 45 2 2 2 2 2" xfId="946"/>
    <cellStyle name="20% - Accent3 45 2 2 2 3" xfId="947"/>
    <cellStyle name="20% - Accent3 45 2 2 3" xfId="948"/>
    <cellStyle name="20% - Accent3 45 2 2 3 2" xfId="949"/>
    <cellStyle name="20% - Accent3 45 2 2 4" xfId="950"/>
    <cellStyle name="20% - Accent3 45 2 2 4 2" xfId="951"/>
    <cellStyle name="20% - Accent3 45 2 2 5" xfId="952"/>
    <cellStyle name="20% - Accent3 45 2 3" xfId="953"/>
    <cellStyle name="20% - Accent3 45 2 3 2" xfId="954"/>
    <cellStyle name="20% - Accent3 45 2 3 2 2" xfId="955"/>
    <cellStyle name="20% - Accent3 45 2 3 3" xfId="956"/>
    <cellStyle name="20% - Accent3 45 2 4" xfId="957"/>
    <cellStyle name="20% - Accent3 45 2 4 2" xfId="958"/>
    <cellStyle name="20% - Accent3 45 2 5" xfId="959"/>
    <cellStyle name="20% - Accent3 45 2 5 2" xfId="960"/>
    <cellStyle name="20% - Accent3 45 2 6" xfId="961"/>
    <cellStyle name="20% - Accent3 45 2 6 2" xfId="962"/>
    <cellStyle name="20% - Accent3 45 2 7" xfId="963"/>
    <cellStyle name="20% - Accent3 45 3" xfId="964"/>
    <cellStyle name="20% - Accent3 45 3 2" xfId="965"/>
    <cellStyle name="20% - Accent3 45 3 2 2" xfId="966"/>
    <cellStyle name="20% - Accent3 45 3 2 2 2" xfId="967"/>
    <cellStyle name="20% - Accent3 45 3 2 3" xfId="968"/>
    <cellStyle name="20% - Accent3 45 3 3" xfId="969"/>
    <cellStyle name="20% - Accent3 45 3 3 2" xfId="970"/>
    <cellStyle name="20% - Accent3 45 3 4" xfId="971"/>
    <cellStyle name="20% - Accent3 45 3 4 2" xfId="972"/>
    <cellStyle name="20% - Accent3 45 3 5" xfId="973"/>
    <cellStyle name="20% - Accent3 45 4" xfId="974"/>
    <cellStyle name="20% - Accent3 45 4 2" xfId="975"/>
    <cellStyle name="20% - Accent3 45 4 2 2" xfId="976"/>
    <cellStyle name="20% - Accent3 45 4 3" xfId="977"/>
    <cellStyle name="20% - Accent3 45 5" xfId="978"/>
    <cellStyle name="20% - Accent3 45 5 2" xfId="979"/>
    <cellStyle name="20% - Accent3 45 6" xfId="980"/>
    <cellStyle name="20% - Accent3 45 6 2" xfId="981"/>
    <cellStyle name="20% - Accent3 45 7" xfId="982"/>
    <cellStyle name="20% - Accent3 45 7 2" xfId="983"/>
    <cellStyle name="20% - Accent3 45 8" xfId="984"/>
    <cellStyle name="20% - Accent3 5" xfId="985"/>
    <cellStyle name="20% - Accent3 6" xfId="986"/>
    <cellStyle name="20% - Accent3 7" xfId="987"/>
    <cellStyle name="20% - Accent3 8" xfId="988"/>
    <cellStyle name="20% - Accent3 9" xfId="989"/>
    <cellStyle name="20% - Accent4 10" xfId="990"/>
    <cellStyle name="20% - Accent4 11" xfId="991"/>
    <cellStyle name="20% - Accent4 12" xfId="992"/>
    <cellStyle name="20% - Accent4 13" xfId="993"/>
    <cellStyle name="20% - Accent4 14" xfId="994"/>
    <cellStyle name="20% - Accent4 15" xfId="995"/>
    <cellStyle name="20% - Accent4 16" xfId="996"/>
    <cellStyle name="20% - Accent4 17" xfId="997"/>
    <cellStyle name="20% - Accent4 18" xfId="998"/>
    <cellStyle name="20% - Accent4 19" xfId="999"/>
    <cellStyle name="20% - Accent4 2" xfId="1000"/>
    <cellStyle name="20% - Accent4 2 2" xfId="1001"/>
    <cellStyle name="20% - Accent4 2 2 2" xfId="1002"/>
    <cellStyle name="20% - Accent4 2 2 2 2" xfId="1003"/>
    <cellStyle name="20% - Accent4 2 2 2 2 2" xfId="1004"/>
    <cellStyle name="20% - Accent4 2 2 3" xfId="1005"/>
    <cellStyle name="20% - Accent4 2 2 3 2" xfId="1006"/>
    <cellStyle name="20% - Accent4 2 3" xfId="1007"/>
    <cellStyle name="20% - Accent4 2 3 2" xfId="1008"/>
    <cellStyle name="20% - Accent4 2 3 2 2" xfId="1009"/>
    <cellStyle name="20% - Accent4 2 4" xfId="1010"/>
    <cellStyle name="20% - Accent4 2 4 2" xfId="1011"/>
    <cellStyle name="20% - Accent4 2 4 2 2" xfId="1012"/>
    <cellStyle name="20% - Accent4 2_Account balances revised" xfId="1013"/>
    <cellStyle name="20% - Accent4 20" xfId="1014"/>
    <cellStyle name="20% - Accent4 21" xfId="1015"/>
    <cellStyle name="20% - Accent4 22" xfId="1016"/>
    <cellStyle name="20% - Accent4 23" xfId="1017"/>
    <cellStyle name="20% - Accent4 24" xfId="1018"/>
    <cellStyle name="20% - Accent4 25" xfId="1019"/>
    <cellStyle name="20% - Accent4 26" xfId="1020"/>
    <cellStyle name="20% - Accent4 27" xfId="1021"/>
    <cellStyle name="20% - Accent4 28" xfId="1022"/>
    <cellStyle name="20% - Accent4 29" xfId="1023"/>
    <cellStyle name="20% - Accent4 3" xfId="1024"/>
    <cellStyle name="20% - Accent4 30" xfId="1025"/>
    <cellStyle name="20% - Accent4 31" xfId="1026"/>
    <cellStyle name="20% - Accent4 32" xfId="1027"/>
    <cellStyle name="20% - Accent4 33" xfId="1028"/>
    <cellStyle name="20% - Accent4 34" xfId="1029"/>
    <cellStyle name="20% - Accent4 35" xfId="1030"/>
    <cellStyle name="20% - Accent4 36" xfId="1031"/>
    <cellStyle name="20% - Accent4 37" xfId="1032"/>
    <cellStyle name="20% - Accent4 38" xfId="1033"/>
    <cellStyle name="20% - Accent4 39" xfId="1034"/>
    <cellStyle name="20% - Accent4 4" xfId="1035"/>
    <cellStyle name="20% - Accent4 40" xfId="1036"/>
    <cellStyle name="20% - Accent4 41" xfId="1037"/>
    <cellStyle name="20% - Accent4 42" xfId="1038"/>
    <cellStyle name="20% - Accent4 42 2" xfId="1039"/>
    <cellStyle name="20% - Accent4 42 2 2" xfId="1040"/>
    <cellStyle name="20% - Accent4 42 2 2 2" xfId="1041"/>
    <cellStyle name="20% - Accent4 42 2 2 2 2" xfId="1042"/>
    <cellStyle name="20% - Accent4 42 2 2 2 2 2" xfId="1043"/>
    <cellStyle name="20% - Accent4 42 2 2 2 3" xfId="1044"/>
    <cellStyle name="20% - Accent4 42 2 2 3" xfId="1045"/>
    <cellStyle name="20% - Accent4 42 2 2 3 2" xfId="1046"/>
    <cellStyle name="20% - Accent4 42 2 2 4" xfId="1047"/>
    <cellStyle name="20% - Accent4 42 2 2 4 2" xfId="1048"/>
    <cellStyle name="20% - Accent4 42 2 2 5" xfId="1049"/>
    <cellStyle name="20% - Accent4 42 2 3" xfId="1050"/>
    <cellStyle name="20% - Accent4 42 2 3 2" xfId="1051"/>
    <cellStyle name="20% - Accent4 42 2 3 2 2" xfId="1052"/>
    <cellStyle name="20% - Accent4 42 2 3 3" xfId="1053"/>
    <cellStyle name="20% - Accent4 42 2 4" xfId="1054"/>
    <cellStyle name="20% - Accent4 42 2 4 2" xfId="1055"/>
    <cellStyle name="20% - Accent4 42 2 5" xfId="1056"/>
    <cellStyle name="20% - Accent4 42 2 5 2" xfId="1057"/>
    <cellStyle name="20% - Accent4 42 2 6" xfId="1058"/>
    <cellStyle name="20% - Accent4 42 2 6 2" xfId="1059"/>
    <cellStyle name="20% - Accent4 42 2 7" xfId="1060"/>
    <cellStyle name="20% - Accent4 42 3" xfId="1061"/>
    <cellStyle name="20% - Accent4 42 3 2" xfId="1062"/>
    <cellStyle name="20% - Accent4 42 3 2 2" xfId="1063"/>
    <cellStyle name="20% - Accent4 42 3 2 2 2" xfId="1064"/>
    <cellStyle name="20% - Accent4 42 3 2 3" xfId="1065"/>
    <cellStyle name="20% - Accent4 42 3 3" xfId="1066"/>
    <cellStyle name="20% - Accent4 42 3 3 2" xfId="1067"/>
    <cellStyle name="20% - Accent4 42 3 4" xfId="1068"/>
    <cellStyle name="20% - Accent4 42 3 4 2" xfId="1069"/>
    <cellStyle name="20% - Accent4 42 3 5" xfId="1070"/>
    <cellStyle name="20% - Accent4 42 4" xfId="1071"/>
    <cellStyle name="20% - Accent4 42 4 2" xfId="1072"/>
    <cellStyle name="20% - Accent4 42 4 2 2" xfId="1073"/>
    <cellStyle name="20% - Accent4 42 4 3" xfId="1074"/>
    <cellStyle name="20% - Accent4 42 5" xfId="1075"/>
    <cellStyle name="20% - Accent4 42 5 2" xfId="1076"/>
    <cellStyle name="20% - Accent4 42 6" xfId="1077"/>
    <cellStyle name="20% - Accent4 42 6 2" xfId="1078"/>
    <cellStyle name="20% - Accent4 42 7" xfId="1079"/>
    <cellStyle name="20% - Accent4 42 7 2" xfId="1080"/>
    <cellStyle name="20% - Accent4 42 8" xfId="1081"/>
    <cellStyle name="20% - Accent4 43" xfId="1082"/>
    <cellStyle name="20% - Accent4 43 2" xfId="1083"/>
    <cellStyle name="20% - Accent4 43 2 2" xfId="1084"/>
    <cellStyle name="20% - Accent4 43 2 2 2" xfId="1085"/>
    <cellStyle name="20% - Accent4 43 2 2 2 2" xfId="1086"/>
    <cellStyle name="20% - Accent4 43 2 2 2 2 2" xfId="1087"/>
    <cellStyle name="20% - Accent4 43 2 2 2 3" xfId="1088"/>
    <cellStyle name="20% - Accent4 43 2 2 3" xfId="1089"/>
    <cellStyle name="20% - Accent4 43 2 2 3 2" xfId="1090"/>
    <cellStyle name="20% - Accent4 43 2 2 4" xfId="1091"/>
    <cellStyle name="20% - Accent4 43 2 2 4 2" xfId="1092"/>
    <cellStyle name="20% - Accent4 43 2 2 5" xfId="1093"/>
    <cellStyle name="20% - Accent4 43 2 3" xfId="1094"/>
    <cellStyle name="20% - Accent4 43 2 3 2" xfId="1095"/>
    <cellStyle name="20% - Accent4 43 2 3 2 2" xfId="1096"/>
    <cellStyle name="20% - Accent4 43 2 3 3" xfId="1097"/>
    <cellStyle name="20% - Accent4 43 2 4" xfId="1098"/>
    <cellStyle name="20% - Accent4 43 2 4 2" xfId="1099"/>
    <cellStyle name="20% - Accent4 43 2 5" xfId="1100"/>
    <cellStyle name="20% - Accent4 43 2 5 2" xfId="1101"/>
    <cellStyle name="20% - Accent4 43 2 6" xfId="1102"/>
    <cellStyle name="20% - Accent4 43 2 6 2" xfId="1103"/>
    <cellStyle name="20% - Accent4 43 2 7" xfId="1104"/>
    <cellStyle name="20% - Accent4 43 3" xfId="1105"/>
    <cellStyle name="20% - Accent4 43 3 2" xfId="1106"/>
    <cellStyle name="20% - Accent4 43 3 2 2" xfId="1107"/>
    <cellStyle name="20% - Accent4 43 3 2 2 2" xfId="1108"/>
    <cellStyle name="20% - Accent4 43 3 2 3" xfId="1109"/>
    <cellStyle name="20% - Accent4 43 3 3" xfId="1110"/>
    <cellStyle name="20% - Accent4 43 3 3 2" xfId="1111"/>
    <cellStyle name="20% - Accent4 43 3 4" xfId="1112"/>
    <cellStyle name="20% - Accent4 43 3 4 2" xfId="1113"/>
    <cellStyle name="20% - Accent4 43 3 5" xfId="1114"/>
    <cellStyle name="20% - Accent4 43 4" xfId="1115"/>
    <cellStyle name="20% - Accent4 43 4 2" xfId="1116"/>
    <cellStyle name="20% - Accent4 43 4 2 2" xfId="1117"/>
    <cellStyle name="20% - Accent4 43 4 3" xfId="1118"/>
    <cellStyle name="20% - Accent4 43 5" xfId="1119"/>
    <cellStyle name="20% - Accent4 43 5 2" xfId="1120"/>
    <cellStyle name="20% - Accent4 43 6" xfId="1121"/>
    <cellStyle name="20% - Accent4 43 6 2" xfId="1122"/>
    <cellStyle name="20% - Accent4 43 7" xfId="1123"/>
    <cellStyle name="20% - Accent4 43 7 2" xfId="1124"/>
    <cellStyle name="20% - Accent4 43 8" xfId="1125"/>
    <cellStyle name="20% - Accent4 44" xfId="1126"/>
    <cellStyle name="20% - Accent4 44 2" xfId="1127"/>
    <cellStyle name="20% - Accent4 44 2 2" xfId="1128"/>
    <cellStyle name="20% - Accent4 44 2 2 2" xfId="1129"/>
    <cellStyle name="20% - Accent4 44 2 2 2 2" xfId="1130"/>
    <cellStyle name="20% - Accent4 44 2 2 2 2 2" xfId="1131"/>
    <cellStyle name="20% - Accent4 44 2 2 2 3" xfId="1132"/>
    <cellStyle name="20% - Accent4 44 2 2 3" xfId="1133"/>
    <cellStyle name="20% - Accent4 44 2 2 3 2" xfId="1134"/>
    <cellStyle name="20% - Accent4 44 2 2 4" xfId="1135"/>
    <cellStyle name="20% - Accent4 44 2 2 4 2" xfId="1136"/>
    <cellStyle name="20% - Accent4 44 2 2 5" xfId="1137"/>
    <cellStyle name="20% - Accent4 44 2 3" xfId="1138"/>
    <cellStyle name="20% - Accent4 44 2 3 2" xfId="1139"/>
    <cellStyle name="20% - Accent4 44 2 3 2 2" xfId="1140"/>
    <cellStyle name="20% - Accent4 44 2 3 3" xfId="1141"/>
    <cellStyle name="20% - Accent4 44 2 4" xfId="1142"/>
    <cellStyle name="20% - Accent4 44 2 4 2" xfId="1143"/>
    <cellStyle name="20% - Accent4 44 2 5" xfId="1144"/>
    <cellStyle name="20% - Accent4 44 2 5 2" xfId="1145"/>
    <cellStyle name="20% - Accent4 44 2 6" xfId="1146"/>
    <cellStyle name="20% - Accent4 44 2 6 2" xfId="1147"/>
    <cellStyle name="20% - Accent4 44 2 7" xfId="1148"/>
    <cellStyle name="20% - Accent4 44 3" xfId="1149"/>
    <cellStyle name="20% - Accent4 44 3 2" xfId="1150"/>
    <cellStyle name="20% - Accent4 44 3 2 2" xfId="1151"/>
    <cellStyle name="20% - Accent4 44 3 2 2 2" xfId="1152"/>
    <cellStyle name="20% - Accent4 44 3 2 3" xfId="1153"/>
    <cellStyle name="20% - Accent4 44 3 3" xfId="1154"/>
    <cellStyle name="20% - Accent4 44 3 3 2" xfId="1155"/>
    <cellStyle name="20% - Accent4 44 3 4" xfId="1156"/>
    <cellStyle name="20% - Accent4 44 3 4 2" xfId="1157"/>
    <cellStyle name="20% - Accent4 44 3 5" xfId="1158"/>
    <cellStyle name="20% - Accent4 44 4" xfId="1159"/>
    <cellStyle name="20% - Accent4 44 4 2" xfId="1160"/>
    <cellStyle name="20% - Accent4 44 4 2 2" xfId="1161"/>
    <cellStyle name="20% - Accent4 44 4 3" xfId="1162"/>
    <cellStyle name="20% - Accent4 44 5" xfId="1163"/>
    <cellStyle name="20% - Accent4 44 5 2" xfId="1164"/>
    <cellStyle name="20% - Accent4 44 6" xfId="1165"/>
    <cellStyle name="20% - Accent4 44 6 2" xfId="1166"/>
    <cellStyle name="20% - Accent4 44 7" xfId="1167"/>
    <cellStyle name="20% - Accent4 44 7 2" xfId="1168"/>
    <cellStyle name="20% - Accent4 44 8" xfId="1169"/>
    <cellStyle name="20% - Accent4 45" xfId="1170"/>
    <cellStyle name="20% - Accent4 45 2" xfId="1171"/>
    <cellStyle name="20% - Accent4 45 2 2" xfId="1172"/>
    <cellStyle name="20% - Accent4 45 2 2 2" xfId="1173"/>
    <cellStyle name="20% - Accent4 45 2 2 2 2" xfId="1174"/>
    <cellStyle name="20% - Accent4 45 2 2 2 2 2" xfId="1175"/>
    <cellStyle name="20% - Accent4 45 2 2 2 3" xfId="1176"/>
    <cellStyle name="20% - Accent4 45 2 2 3" xfId="1177"/>
    <cellStyle name="20% - Accent4 45 2 2 3 2" xfId="1178"/>
    <cellStyle name="20% - Accent4 45 2 2 4" xfId="1179"/>
    <cellStyle name="20% - Accent4 45 2 2 4 2" xfId="1180"/>
    <cellStyle name="20% - Accent4 45 2 2 5" xfId="1181"/>
    <cellStyle name="20% - Accent4 45 2 3" xfId="1182"/>
    <cellStyle name="20% - Accent4 45 2 3 2" xfId="1183"/>
    <cellStyle name="20% - Accent4 45 2 3 2 2" xfId="1184"/>
    <cellStyle name="20% - Accent4 45 2 3 3" xfId="1185"/>
    <cellStyle name="20% - Accent4 45 2 4" xfId="1186"/>
    <cellStyle name="20% - Accent4 45 2 4 2" xfId="1187"/>
    <cellStyle name="20% - Accent4 45 2 5" xfId="1188"/>
    <cellStyle name="20% - Accent4 45 2 5 2" xfId="1189"/>
    <cellStyle name="20% - Accent4 45 2 6" xfId="1190"/>
    <cellStyle name="20% - Accent4 45 2 6 2" xfId="1191"/>
    <cellStyle name="20% - Accent4 45 2 7" xfId="1192"/>
    <cellStyle name="20% - Accent4 45 3" xfId="1193"/>
    <cellStyle name="20% - Accent4 45 3 2" xfId="1194"/>
    <cellStyle name="20% - Accent4 45 3 2 2" xfId="1195"/>
    <cellStyle name="20% - Accent4 45 3 2 2 2" xfId="1196"/>
    <cellStyle name="20% - Accent4 45 3 2 3" xfId="1197"/>
    <cellStyle name="20% - Accent4 45 3 3" xfId="1198"/>
    <cellStyle name="20% - Accent4 45 3 3 2" xfId="1199"/>
    <cellStyle name="20% - Accent4 45 3 4" xfId="1200"/>
    <cellStyle name="20% - Accent4 45 3 4 2" xfId="1201"/>
    <cellStyle name="20% - Accent4 45 3 5" xfId="1202"/>
    <cellStyle name="20% - Accent4 45 4" xfId="1203"/>
    <cellStyle name="20% - Accent4 45 4 2" xfId="1204"/>
    <cellStyle name="20% - Accent4 45 4 2 2" xfId="1205"/>
    <cellStyle name="20% - Accent4 45 4 3" xfId="1206"/>
    <cellStyle name="20% - Accent4 45 5" xfId="1207"/>
    <cellStyle name="20% - Accent4 45 5 2" xfId="1208"/>
    <cellStyle name="20% - Accent4 45 6" xfId="1209"/>
    <cellStyle name="20% - Accent4 45 6 2" xfId="1210"/>
    <cellStyle name="20% - Accent4 45 7" xfId="1211"/>
    <cellStyle name="20% - Accent4 45 7 2" xfId="1212"/>
    <cellStyle name="20% - Accent4 45 8" xfId="1213"/>
    <cellStyle name="20% - Accent4 5" xfId="1214"/>
    <cellStyle name="20% - Accent4 6" xfId="1215"/>
    <cellStyle name="20% - Accent4 7" xfId="1216"/>
    <cellStyle name="20% - Accent4 8" xfId="1217"/>
    <cellStyle name="20% - Accent4 9" xfId="1218"/>
    <cellStyle name="20% - Accent5 10" xfId="1219"/>
    <cellStyle name="20% - Accent5 11" xfId="1220"/>
    <cellStyle name="20% - Accent5 12" xfId="1221"/>
    <cellStyle name="20% - Accent5 13" xfId="1222"/>
    <cellStyle name="20% - Accent5 14" xfId="1223"/>
    <cellStyle name="20% - Accent5 15" xfId="1224"/>
    <cellStyle name="20% - Accent5 16" xfId="1225"/>
    <cellStyle name="20% - Accent5 17" xfId="1226"/>
    <cellStyle name="20% - Accent5 18" xfId="1227"/>
    <cellStyle name="20% - Accent5 19" xfId="1228"/>
    <cellStyle name="20% - Accent5 2" xfId="1229"/>
    <cellStyle name="20% - Accent5 2 2" xfId="1230"/>
    <cellStyle name="20% - Accent5 2 2 2" xfId="1231"/>
    <cellStyle name="20% - Accent5 2 2 2 2" xfId="1232"/>
    <cellStyle name="20% - Accent5 2 3" xfId="1233"/>
    <cellStyle name="20% - Accent5 2 3 2" xfId="1234"/>
    <cellStyle name="20% - Accent5 2 3 2 2" xfId="1235"/>
    <cellStyle name="20% - Accent5 20" xfId="1236"/>
    <cellStyle name="20% - Accent5 21" xfId="1237"/>
    <cellStyle name="20% - Accent5 22" xfId="1238"/>
    <cellStyle name="20% - Accent5 23" xfId="1239"/>
    <cellStyle name="20% - Accent5 24" xfId="1240"/>
    <cellStyle name="20% - Accent5 25" xfId="1241"/>
    <cellStyle name="20% - Accent5 26" xfId="1242"/>
    <cellStyle name="20% - Accent5 27" xfId="1243"/>
    <cellStyle name="20% - Accent5 28" xfId="1244"/>
    <cellStyle name="20% - Accent5 29" xfId="1245"/>
    <cellStyle name="20% - Accent5 3" xfId="1246"/>
    <cellStyle name="20% - Accent5 3 2" xfId="1247"/>
    <cellStyle name="20% - Accent5 3 3" xfId="1248"/>
    <cellStyle name="20% - Accent5 3 3 2" xfId="1249"/>
    <cellStyle name="20% - Accent5 30" xfId="1250"/>
    <cellStyle name="20% - Accent5 31" xfId="1251"/>
    <cellStyle name="20% - Accent5 32" xfId="1252"/>
    <cellStyle name="20% - Accent5 33" xfId="1253"/>
    <cellStyle name="20% - Accent5 34" xfId="1254"/>
    <cellStyle name="20% - Accent5 35" xfId="1255"/>
    <cellStyle name="20% - Accent5 36" xfId="1256"/>
    <cellStyle name="20% - Accent5 37" xfId="1257"/>
    <cellStyle name="20% - Accent5 38" xfId="1258"/>
    <cellStyle name="20% - Accent5 39" xfId="1259"/>
    <cellStyle name="20% - Accent5 4" xfId="1260"/>
    <cellStyle name="20% - Accent5 40" xfId="1261"/>
    <cellStyle name="20% - Accent5 41" xfId="1262"/>
    <cellStyle name="20% - Accent5 42" xfId="1263"/>
    <cellStyle name="20% - Accent5 42 2" xfId="1264"/>
    <cellStyle name="20% - Accent5 43" xfId="1265"/>
    <cellStyle name="20% - Accent5 43 2" xfId="1266"/>
    <cellStyle name="20% - Accent5 43 2 2" xfId="1267"/>
    <cellStyle name="20% - Accent5 43 2 2 2" xfId="1268"/>
    <cellStyle name="20% - Accent5 43 2 2 2 2" xfId="1269"/>
    <cellStyle name="20% - Accent5 43 2 2 2 2 2" xfId="1270"/>
    <cellStyle name="20% - Accent5 43 2 2 2 3" xfId="1271"/>
    <cellStyle name="20% - Accent5 43 2 2 3" xfId="1272"/>
    <cellStyle name="20% - Accent5 43 2 2 3 2" xfId="1273"/>
    <cellStyle name="20% - Accent5 43 2 2 4" xfId="1274"/>
    <cellStyle name="20% - Accent5 43 2 2 4 2" xfId="1275"/>
    <cellStyle name="20% - Accent5 43 2 2 5" xfId="1276"/>
    <cellStyle name="20% - Accent5 43 2 3" xfId="1277"/>
    <cellStyle name="20% - Accent5 43 2 3 2" xfId="1278"/>
    <cellStyle name="20% - Accent5 43 2 3 2 2" xfId="1279"/>
    <cellStyle name="20% - Accent5 43 2 3 3" xfId="1280"/>
    <cellStyle name="20% - Accent5 43 2 4" xfId="1281"/>
    <cellStyle name="20% - Accent5 43 2 4 2" xfId="1282"/>
    <cellStyle name="20% - Accent5 43 2 5" xfId="1283"/>
    <cellStyle name="20% - Accent5 43 2 5 2" xfId="1284"/>
    <cellStyle name="20% - Accent5 43 2 6" xfId="1285"/>
    <cellStyle name="20% - Accent5 43 2 6 2" xfId="1286"/>
    <cellStyle name="20% - Accent5 43 2 7" xfId="1287"/>
    <cellStyle name="20% - Accent5 43 3" xfId="1288"/>
    <cellStyle name="20% - Accent5 43 3 2" xfId="1289"/>
    <cellStyle name="20% - Accent5 43 3 2 2" xfId="1290"/>
    <cellStyle name="20% - Accent5 43 3 2 2 2" xfId="1291"/>
    <cellStyle name="20% - Accent5 43 3 2 3" xfId="1292"/>
    <cellStyle name="20% - Accent5 43 3 3" xfId="1293"/>
    <cellStyle name="20% - Accent5 43 3 3 2" xfId="1294"/>
    <cellStyle name="20% - Accent5 43 3 4" xfId="1295"/>
    <cellStyle name="20% - Accent5 43 3 4 2" xfId="1296"/>
    <cellStyle name="20% - Accent5 43 3 5" xfId="1297"/>
    <cellStyle name="20% - Accent5 43 4" xfId="1298"/>
    <cellStyle name="20% - Accent5 43 4 2" xfId="1299"/>
    <cellStyle name="20% - Accent5 43 4 2 2" xfId="1300"/>
    <cellStyle name="20% - Accent5 43 4 3" xfId="1301"/>
    <cellStyle name="20% - Accent5 43 5" xfId="1302"/>
    <cellStyle name="20% - Accent5 43 5 2" xfId="1303"/>
    <cellStyle name="20% - Accent5 43 6" xfId="1304"/>
    <cellStyle name="20% - Accent5 43 6 2" xfId="1305"/>
    <cellStyle name="20% - Accent5 43 7" xfId="1306"/>
    <cellStyle name="20% - Accent5 43 7 2" xfId="1307"/>
    <cellStyle name="20% - Accent5 43 8" xfId="1308"/>
    <cellStyle name="20% - Accent5 5" xfId="1309"/>
    <cellStyle name="20% - Accent5 6" xfId="1310"/>
    <cellStyle name="20% - Accent5 7" xfId="1311"/>
    <cellStyle name="20% - Accent5 8" xfId="1312"/>
    <cellStyle name="20% - Accent5 9" xfId="1313"/>
    <cellStyle name="20% - Accent6 10" xfId="1314"/>
    <cellStyle name="20% - Accent6 11" xfId="1315"/>
    <cellStyle name="20% - Accent6 12" xfId="1316"/>
    <cellStyle name="20% - Accent6 13" xfId="1317"/>
    <cellStyle name="20% - Accent6 14" xfId="1318"/>
    <cellStyle name="20% - Accent6 15" xfId="1319"/>
    <cellStyle name="20% - Accent6 16" xfId="1320"/>
    <cellStyle name="20% - Accent6 17" xfId="1321"/>
    <cellStyle name="20% - Accent6 18" xfId="1322"/>
    <cellStyle name="20% - Accent6 19" xfId="1323"/>
    <cellStyle name="20% - Accent6 2" xfId="1324"/>
    <cellStyle name="20% - Accent6 2 2" xfId="1325"/>
    <cellStyle name="20% - Accent6 2 2 2" xfId="1326"/>
    <cellStyle name="20% - Accent6 2 2 2 2" xfId="1327"/>
    <cellStyle name="20% - Accent6 2 3" xfId="1328"/>
    <cellStyle name="20% - Accent6 2 3 2" xfId="1329"/>
    <cellStyle name="20% - Accent6 2 3 2 2" xfId="1330"/>
    <cellStyle name="20% - Accent6 20" xfId="1331"/>
    <cellStyle name="20% - Accent6 21" xfId="1332"/>
    <cellStyle name="20% - Accent6 22" xfId="1333"/>
    <cellStyle name="20% - Accent6 23" xfId="1334"/>
    <cellStyle name="20% - Accent6 24" xfId="1335"/>
    <cellStyle name="20% - Accent6 25" xfId="1336"/>
    <cellStyle name="20% - Accent6 26" xfId="1337"/>
    <cellStyle name="20% - Accent6 27" xfId="1338"/>
    <cellStyle name="20% - Accent6 28" xfId="1339"/>
    <cellStyle name="20% - Accent6 29" xfId="1340"/>
    <cellStyle name="20% - Accent6 3" xfId="1341"/>
    <cellStyle name="20% - Accent6 3 2" xfId="1342"/>
    <cellStyle name="20% - Accent6 3 3" xfId="1343"/>
    <cellStyle name="20% - Accent6 3 3 2" xfId="1344"/>
    <cellStyle name="20% - Accent6 30" xfId="1345"/>
    <cellStyle name="20% - Accent6 31" xfId="1346"/>
    <cellStyle name="20% - Accent6 32" xfId="1347"/>
    <cellStyle name="20% - Accent6 33" xfId="1348"/>
    <cellStyle name="20% - Accent6 34" xfId="1349"/>
    <cellStyle name="20% - Accent6 35" xfId="1350"/>
    <cellStyle name="20% - Accent6 36" xfId="1351"/>
    <cellStyle name="20% - Accent6 37" xfId="1352"/>
    <cellStyle name="20% - Accent6 38" xfId="1353"/>
    <cellStyle name="20% - Accent6 39" xfId="1354"/>
    <cellStyle name="20% - Accent6 4" xfId="1355"/>
    <cellStyle name="20% - Accent6 40" xfId="1356"/>
    <cellStyle name="20% - Accent6 41" xfId="1357"/>
    <cellStyle name="20% - Accent6 42" xfId="1358"/>
    <cellStyle name="20% - Accent6 42 2" xfId="1359"/>
    <cellStyle name="20% - Accent6 43" xfId="1360"/>
    <cellStyle name="20% - Accent6 43 2" xfId="1361"/>
    <cellStyle name="20% - Accent6 43 2 2" xfId="1362"/>
    <cellStyle name="20% - Accent6 43 2 2 2" xfId="1363"/>
    <cellStyle name="20% - Accent6 43 2 2 2 2" xfId="1364"/>
    <cellStyle name="20% - Accent6 43 2 2 2 2 2" xfId="1365"/>
    <cellStyle name="20% - Accent6 43 2 2 2 3" xfId="1366"/>
    <cellStyle name="20% - Accent6 43 2 2 3" xfId="1367"/>
    <cellStyle name="20% - Accent6 43 2 2 3 2" xfId="1368"/>
    <cellStyle name="20% - Accent6 43 2 2 4" xfId="1369"/>
    <cellStyle name="20% - Accent6 43 2 2 4 2" xfId="1370"/>
    <cellStyle name="20% - Accent6 43 2 2 5" xfId="1371"/>
    <cellStyle name="20% - Accent6 43 2 3" xfId="1372"/>
    <cellStyle name="20% - Accent6 43 2 3 2" xfId="1373"/>
    <cellStyle name="20% - Accent6 43 2 3 2 2" xfId="1374"/>
    <cellStyle name="20% - Accent6 43 2 3 3" xfId="1375"/>
    <cellStyle name="20% - Accent6 43 2 4" xfId="1376"/>
    <cellStyle name="20% - Accent6 43 2 4 2" xfId="1377"/>
    <cellStyle name="20% - Accent6 43 2 5" xfId="1378"/>
    <cellStyle name="20% - Accent6 43 2 5 2" xfId="1379"/>
    <cellStyle name="20% - Accent6 43 2 6" xfId="1380"/>
    <cellStyle name="20% - Accent6 43 2 6 2" xfId="1381"/>
    <cellStyle name="20% - Accent6 43 2 7" xfId="1382"/>
    <cellStyle name="20% - Accent6 43 3" xfId="1383"/>
    <cellStyle name="20% - Accent6 43 3 2" xfId="1384"/>
    <cellStyle name="20% - Accent6 43 3 2 2" xfId="1385"/>
    <cellStyle name="20% - Accent6 43 3 2 2 2" xfId="1386"/>
    <cellStyle name="20% - Accent6 43 3 2 3" xfId="1387"/>
    <cellStyle name="20% - Accent6 43 3 3" xfId="1388"/>
    <cellStyle name="20% - Accent6 43 3 3 2" xfId="1389"/>
    <cellStyle name="20% - Accent6 43 3 4" xfId="1390"/>
    <cellStyle name="20% - Accent6 43 3 4 2" xfId="1391"/>
    <cellStyle name="20% - Accent6 43 3 5" xfId="1392"/>
    <cellStyle name="20% - Accent6 43 4" xfId="1393"/>
    <cellStyle name="20% - Accent6 43 4 2" xfId="1394"/>
    <cellStyle name="20% - Accent6 43 4 2 2" xfId="1395"/>
    <cellStyle name="20% - Accent6 43 4 3" xfId="1396"/>
    <cellStyle name="20% - Accent6 43 5" xfId="1397"/>
    <cellStyle name="20% - Accent6 43 5 2" xfId="1398"/>
    <cellStyle name="20% - Accent6 43 6" xfId="1399"/>
    <cellStyle name="20% - Accent6 43 6 2" xfId="1400"/>
    <cellStyle name="20% - Accent6 43 7" xfId="1401"/>
    <cellStyle name="20% - Accent6 43 7 2" xfId="1402"/>
    <cellStyle name="20% - Accent6 43 8" xfId="1403"/>
    <cellStyle name="20% - Accent6 5" xfId="1404"/>
    <cellStyle name="20% - Accent6 6" xfId="1405"/>
    <cellStyle name="20% - Accent6 7" xfId="1406"/>
    <cellStyle name="20% - Accent6 8" xfId="1407"/>
    <cellStyle name="20% - Accent6 9" xfId="1408"/>
    <cellStyle name="40% - Accent1 10" xfId="1409"/>
    <cellStyle name="40% - Accent1 11" xfId="1410"/>
    <cellStyle name="40% - Accent1 12" xfId="1411"/>
    <cellStyle name="40% - Accent1 13" xfId="1412"/>
    <cellStyle name="40% - Accent1 14" xfId="1413"/>
    <cellStyle name="40% - Accent1 15" xfId="1414"/>
    <cellStyle name="40% - Accent1 16" xfId="1415"/>
    <cellStyle name="40% - Accent1 17" xfId="1416"/>
    <cellStyle name="40% - Accent1 18" xfId="1417"/>
    <cellStyle name="40% - Accent1 19" xfId="1418"/>
    <cellStyle name="40% - Accent1 2" xfId="1419"/>
    <cellStyle name="40% - Accent1 2 2" xfId="1420"/>
    <cellStyle name="40% - Accent1 2 2 2" xfId="1421"/>
    <cellStyle name="40% - Accent1 2 2 2 2" xfId="1422"/>
    <cellStyle name="40% - Accent1 2 3" xfId="1423"/>
    <cellStyle name="40% - Accent1 2 3 2" xfId="1424"/>
    <cellStyle name="40% - Accent1 2 3 2 2" xfId="1425"/>
    <cellStyle name="40% - Accent1 20" xfId="1426"/>
    <cellStyle name="40% - Accent1 21" xfId="1427"/>
    <cellStyle name="40% - Accent1 22" xfId="1428"/>
    <cellStyle name="40% - Accent1 23" xfId="1429"/>
    <cellStyle name="40% - Accent1 24" xfId="1430"/>
    <cellStyle name="40% - Accent1 25" xfId="1431"/>
    <cellStyle name="40% - Accent1 26" xfId="1432"/>
    <cellStyle name="40% - Accent1 27" xfId="1433"/>
    <cellStyle name="40% - Accent1 28" xfId="1434"/>
    <cellStyle name="40% - Accent1 29" xfId="1435"/>
    <cellStyle name="40% - Accent1 3" xfId="1436"/>
    <cellStyle name="40% - Accent1 3 2" xfId="1437"/>
    <cellStyle name="40% - Accent1 3 3" xfId="1438"/>
    <cellStyle name="40% - Accent1 3 3 2" xfId="1439"/>
    <cellStyle name="40% - Accent1 30" xfId="1440"/>
    <cellStyle name="40% - Accent1 31" xfId="1441"/>
    <cellStyle name="40% - Accent1 32" xfId="1442"/>
    <cellStyle name="40% - Accent1 33" xfId="1443"/>
    <cellStyle name="40% - Accent1 34" xfId="1444"/>
    <cellStyle name="40% - Accent1 35" xfId="1445"/>
    <cellStyle name="40% - Accent1 36" xfId="1446"/>
    <cellStyle name="40% - Accent1 37" xfId="1447"/>
    <cellStyle name="40% - Accent1 38" xfId="1448"/>
    <cellStyle name="40% - Accent1 39" xfId="1449"/>
    <cellStyle name="40% - Accent1 4" xfId="1450"/>
    <cellStyle name="40% - Accent1 40" xfId="1451"/>
    <cellStyle name="40% - Accent1 41" xfId="1452"/>
    <cellStyle name="40% - Accent1 42" xfId="1453"/>
    <cellStyle name="40% - Accent1 42 2" xfId="1454"/>
    <cellStyle name="40% - Accent1 43" xfId="1455"/>
    <cellStyle name="40% - Accent1 43 2" xfId="1456"/>
    <cellStyle name="40% - Accent1 43 2 2" xfId="1457"/>
    <cellStyle name="40% - Accent1 43 2 2 2" xfId="1458"/>
    <cellStyle name="40% - Accent1 43 2 2 2 2" xfId="1459"/>
    <cellStyle name="40% - Accent1 43 2 2 2 2 2" xfId="1460"/>
    <cellStyle name="40% - Accent1 43 2 2 2 3" xfId="1461"/>
    <cellStyle name="40% - Accent1 43 2 2 3" xfId="1462"/>
    <cellStyle name="40% - Accent1 43 2 2 3 2" xfId="1463"/>
    <cellStyle name="40% - Accent1 43 2 2 4" xfId="1464"/>
    <cellStyle name="40% - Accent1 43 2 2 4 2" xfId="1465"/>
    <cellStyle name="40% - Accent1 43 2 2 5" xfId="1466"/>
    <cellStyle name="40% - Accent1 43 2 3" xfId="1467"/>
    <cellStyle name="40% - Accent1 43 2 3 2" xfId="1468"/>
    <cellStyle name="40% - Accent1 43 2 3 2 2" xfId="1469"/>
    <cellStyle name="40% - Accent1 43 2 3 3" xfId="1470"/>
    <cellStyle name="40% - Accent1 43 2 4" xfId="1471"/>
    <cellStyle name="40% - Accent1 43 2 4 2" xfId="1472"/>
    <cellStyle name="40% - Accent1 43 2 5" xfId="1473"/>
    <cellStyle name="40% - Accent1 43 2 5 2" xfId="1474"/>
    <cellStyle name="40% - Accent1 43 2 6" xfId="1475"/>
    <cellStyle name="40% - Accent1 43 2 6 2" xfId="1476"/>
    <cellStyle name="40% - Accent1 43 2 7" xfId="1477"/>
    <cellStyle name="40% - Accent1 43 3" xfId="1478"/>
    <cellStyle name="40% - Accent1 43 3 2" xfId="1479"/>
    <cellStyle name="40% - Accent1 43 3 2 2" xfId="1480"/>
    <cellStyle name="40% - Accent1 43 3 2 2 2" xfId="1481"/>
    <cellStyle name="40% - Accent1 43 3 2 3" xfId="1482"/>
    <cellStyle name="40% - Accent1 43 3 3" xfId="1483"/>
    <cellStyle name="40% - Accent1 43 3 3 2" xfId="1484"/>
    <cellStyle name="40% - Accent1 43 3 4" xfId="1485"/>
    <cellStyle name="40% - Accent1 43 3 4 2" xfId="1486"/>
    <cellStyle name="40% - Accent1 43 3 5" xfId="1487"/>
    <cellStyle name="40% - Accent1 43 4" xfId="1488"/>
    <cellStyle name="40% - Accent1 43 4 2" xfId="1489"/>
    <cellStyle name="40% - Accent1 43 4 2 2" xfId="1490"/>
    <cellStyle name="40% - Accent1 43 4 3" xfId="1491"/>
    <cellStyle name="40% - Accent1 43 5" xfId="1492"/>
    <cellStyle name="40% - Accent1 43 5 2" xfId="1493"/>
    <cellStyle name="40% - Accent1 43 6" xfId="1494"/>
    <cellStyle name="40% - Accent1 43 6 2" xfId="1495"/>
    <cellStyle name="40% - Accent1 43 7" xfId="1496"/>
    <cellStyle name="40% - Accent1 43 7 2" xfId="1497"/>
    <cellStyle name="40% - Accent1 43 8" xfId="1498"/>
    <cellStyle name="40% - Accent1 5" xfId="1499"/>
    <cellStyle name="40% - Accent1 6" xfId="1500"/>
    <cellStyle name="40% - Accent1 7" xfId="1501"/>
    <cellStyle name="40% - Accent1 8" xfId="1502"/>
    <cellStyle name="40% - Accent1 9" xfId="1503"/>
    <cellStyle name="40% - Accent2 10" xfId="1504"/>
    <cellStyle name="40% - Accent2 11" xfId="1505"/>
    <cellStyle name="40% - Accent2 12" xfId="1506"/>
    <cellStyle name="40% - Accent2 13" xfId="1507"/>
    <cellStyle name="40% - Accent2 14" xfId="1508"/>
    <cellStyle name="40% - Accent2 15" xfId="1509"/>
    <cellStyle name="40% - Accent2 16" xfId="1510"/>
    <cellStyle name="40% - Accent2 17" xfId="1511"/>
    <cellStyle name="40% - Accent2 18" xfId="1512"/>
    <cellStyle name="40% - Accent2 19" xfId="1513"/>
    <cellStyle name="40% - Accent2 2" xfId="1514"/>
    <cellStyle name="40% - Accent2 2 2" xfId="1515"/>
    <cellStyle name="40% - Accent2 2 2 2" xfId="1516"/>
    <cellStyle name="40% - Accent2 2 2 2 2" xfId="1517"/>
    <cellStyle name="40% - Accent2 2 3" xfId="1518"/>
    <cellStyle name="40% - Accent2 2 3 2" xfId="1519"/>
    <cellStyle name="40% - Accent2 2 3 2 2" xfId="1520"/>
    <cellStyle name="40% - Accent2 20" xfId="1521"/>
    <cellStyle name="40% - Accent2 21" xfId="1522"/>
    <cellStyle name="40% - Accent2 22" xfId="1523"/>
    <cellStyle name="40% - Accent2 23" xfId="1524"/>
    <cellStyle name="40% - Accent2 24" xfId="1525"/>
    <cellStyle name="40% - Accent2 25" xfId="1526"/>
    <cellStyle name="40% - Accent2 26" xfId="1527"/>
    <cellStyle name="40% - Accent2 27" xfId="1528"/>
    <cellStyle name="40% - Accent2 28" xfId="1529"/>
    <cellStyle name="40% - Accent2 29" xfId="1530"/>
    <cellStyle name="40% - Accent2 3" xfId="1531"/>
    <cellStyle name="40% - Accent2 3 2" xfId="1532"/>
    <cellStyle name="40% - Accent2 3 3" xfId="1533"/>
    <cellStyle name="40% - Accent2 3 3 2" xfId="1534"/>
    <cellStyle name="40% - Accent2 30" xfId="1535"/>
    <cellStyle name="40% - Accent2 31" xfId="1536"/>
    <cellStyle name="40% - Accent2 32" xfId="1537"/>
    <cellStyle name="40% - Accent2 33" xfId="1538"/>
    <cellStyle name="40% - Accent2 34" xfId="1539"/>
    <cellStyle name="40% - Accent2 35" xfId="1540"/>
    <cellStyle name="40% - Accent2 36" xfId="1541"/>
    <cellStyle name="40% - Accent2 37" xfId="1542"/>
    <cellStyle name="40% - Accent2 38" xfId="1543"/>
    <cellStyle name="40% - Accent2 39" xfId="1544"/>
    <cellStyle name="40% - Accent2 4" xfId="1545"/>
    <cellStyle name="40% - Accent2 40" xfId="1546"/>
    <cellStyle name="40% - Accent2 41" xfId="1547"/>
    <cellStyle name="40% - Accent2 42" xfId="1548"/>
    <cellStyle name="40% - Accent2 42 2" xfId="1549"/>
    <cellStyle name="40% - Accent2 43" xfId="1550"/>
    <cellStyle name="40% - Accent2 43 2" xfId="1551"/>
    <cellStyle name="40% - Accent2 43 2 2" xfId="1552"/>
    <cellStyle name="40% - Accent2 43 2 2 2" xfId="1553"/>
    <cellStyle name="40% - Accent2 43 2 2 2 2" xfId="1554"/>
    <cellStyle name="40% - Accent2 43 2 2 2 2 2" xfId="1555"/>
    <cellStyle name="40% - Accent2 43 2 2 2 3" xfId="1556"/>
    <cellStyle name="40% - Accent2 43 2 2 3" xfId="1557"/>
    <cellStyle name="40% - Accent2 43 2 2 3 2" xfId="1558"/>
    <cellStyle name="40% - Accent2 43 2 2 4" xfId="1559"/>
    <cellStyle name="40% - Accent2 43 2 2 4 2" xfId="1560"/>
    <cellStyle name="40% - Accent2 43 2 2 5" xfId="1561"/>
    <cellStyle name="40% - Accent2 43 2 3" xfId="1562"/>
    <cellStyle name="40% - Accent2 43 2 3 2" xfId="1563"/>
    <cellStyle name="40% - Accent2 43 2 3 2 2" xfId="1564"/>
    <cellStyle name="40% - Accent2 43 2 3 3" xfId="1565"/>
    <cellStyle name="40% - Accent2 43 2 4" xfId="1566"/>
    <cellStyle name="40% - Accent2 43 2 4 2" xfId="1567"/>
    <cellStyle name="40% - Accent2 43 2 5" xfId="1568"/>
    <cellStyle name="40% - Accent2 43 2 5 2" xfId="1569"/>
    <cellStyle name="40% - Accent2 43 2 6" xfId="1570"/>
    <cellStyle name="40% - Accent2 43 2 6 2" xfId="1571"/>
    <cellStyle name="40% - Accent2 43 2 7" xfId="1572"/>
    <cellStyle name="40% - Accent2 43 3" xfId="1573"/>
    <cellStyle name="40% - Accent2 43 3 2" xfId="1574"/>
    <cellStyle name="40% - Accent2 43 3 2 2" xfId="1575"/>
    <cellStyle name="40% - Accent2 43 3 2 2 2" xfId="1576"/>
    <cellStyle name="40% - Accent2 43 3 2 3" xfId="1577"/>
    <cellStyle name="40% - Accent2 43 3 3" xfId="1578"/>
    <cellStyle name="40% - Accent2 43 3 3 2" xfId="1579"/>
    <cellStyle name="40% - Accent2 43 3 4" xfId="1580"/>
    <cellStyle name="40% - Accent2 43 3 4 2" xfId="1581"/>
    <cellStyle name="40% - Accent2 43 3 5" xfId="1582"/>
    <cellStyle name="40% - Accent2 43 4" xfId="1583"/>
    <cellStyle name="40% - Accent2 43 4 2" xfId="1584"/>
    <cellStyle name="40% - Accent2 43 4 2 2" xfId="1585"/>
    <cellStyle name="40% - Accent2 43 4 3" xfId="1586"/>
    <cellStyle name="40% - Accent2 43 5" xfId="1587"/>
    <cellStyle name="40% - Accent2 43 5 2" xfId="1588"/>
    <cellStyle name="40% - Accent2 43 6" xfId="1589"/>
    <cellStyle name="40% - Accent2 43 6 2" xfId="1590"/>
    <cellStyle name="40% - Accent2 43 7" xfId="1591"/>
    <cellStyle name="40% - Accent2 43 7 2" xfId="1592"/>
    <cellStyle name="40% - Accent2 43 8" xfId="1593"/>
    <cellStyle name="40% - Accent2 5" xfId="1594"/>
    <cellStyle name="40% - Accent2 6" xfId="1595"/>
    <cellStyle name="40% - Accent2 7" xfId="1596"/>
    <cellStyle name="40% - Accent2 8" xfId="1597"/>
    <cellStyle name="40% - Accent2 9" xfId="1598"/>
    <cellStyle name="40% - Accent3 10" xfId="1599"/>
    <cellStyle name="40% - Accent3 11" xfId="1600"/>
    <cellStyle name="40% - Accent3 12" xfId="1601"/>
    <cellStyle name="40% - Accent3 13" xfId="1602"/>
    <cellStyle name="40% - Accent3 14" xfId="1603"/>
    <cellStyle name="40% - Accent3 15" xfId="1604"/>
    <cellStyle name="40% - Accent3 16" xfId="1605"/>
    <cellStyle name="40% - Accent3 17" xfId="1606"/>
    <cellStyle name="40% - Accent3 18" xfId="1607"/>
    <cellStyle name="40% - Accent3 19" xfId="1608"/>
    <cellStyle name="40% - Accent3 2" xfId="1609"/>
    <cellStyle name="40% - Accent3 2 2" xfId="1610"/>
    <cellStyle name="40% - Accent3 2 2 2" xfId="1611"/>
    <cellStyle name="40% - Accent3 2 2 2 2" xfId="1612"/>
    <cellStyle name="40% - Accent3 2 2 2 2 2" xfId="1613"/>
    <cellStyle name="40% - Accent3 2 2 3" xfId="1614"/>
    <cellStyle name="40% - Accent3 2 2 3 2" xfId="1615"/>
    <cellStyle name="40% - Accent3 2 3" xfId="1616"/>
    <cellStyle name="40% - Accent3 2 3 2" xfId="1617"/>
    <cellStyle name="40% - Accent3 2 3 2 2" xfId="1618"/>
    <cellStyle name="40% - Accent3 2 4" xfId="1619"/>
    <cellStyle name="40% - Accent3 2 4 2" xfId="1620"/>
    <cellStyle name="40% - Accent3 2 4 2 2" xfId="1621"/>
    <cellStyle name="40% - Accent3 2_Account balances revised" xfId="1622"/>
    <cellStyle name="40% - Accent3 20" xfId="1623"/>
    <cellStyle name="40% - Accent3 21" xfId="1624"/>
    <cellStyle name="40% - Accent3 22" xfId="1625"/>
    <cellStyle name="40% - Accent3 23" xfId="1626"/>
    <cellStyle name="40% - Accent3 24" xfId="1627"/>
    <cellStyle name="40% - Accent3 25" xfId="1628"/>
    <cellStyle name="40% - Accent3 26" xfId="1629"/>
    <cellStyle name="40% - Accent3 27" xfId="1630"/>
    <cellStyle name="40% - Accent3 28" xfId="1631"/>
    <cellStyle name="40% - Accent3 29" xfId="1632"/>
    <cellStyle name="40% - Accent3 3" xfId="1633"/>
    <cellStyle name="40% - Accent3 30" xfId="1634"/>
    <cellStyle name="40% - Accent3 31" xfId="1635"/>
    <cellStyle name="40% - Accent3 32" xfId="1636"/>
    <cellStyle name="40% - Accent3 33" xfId="1637"/>
    <cellStyle name="40% - Accent3 34" xfId="1638"/>
    <cellStyle name="40% - Accent3 35" xfId="1639"/>
    <cellStyle name="40% - Accent3 36" xfId="1640"/>
    <cellStyle name="40% - Accent3 37" xfId="1641"/>
    <cellStyle name="40% - Accent3 38" xfId="1642"/>
    <cellStyle name="40% - Accent3 39" xfId="1643"/>
    <cellStyle name="40% - Accent3 4" xfId="1644"/>
    <cellStyle name="40% - Accent3 40" xfId="1645"/>
    <cellStyle name="40% - Accent3 41" xfId="1646"/>
    <cellStyle name="40% - Accent3 42" xfId="1647"/>
    <cellStyle name="40% - Accent3 42 2" xfId="1648"/>
    <cellStyle name="40% - Accent3 42 2 2" xfId="1649"/>
    <cellStyle name="40% - Accent3 42 2 2 2" xfId="1650"/>
    <cellStyle name="40% - Accent3 42 2 2 2 2" xfId="1651"/>
    <cellStyle name="40% - Accent3 42 2 2 2 2 2" xfId="1652"/>
    <cellStyle name="40% - Accent3 42 2 2 2 3" xfId="1653"/>
    <cellStyle name="40% - Accent3 42 2 2 3" xfId="1654"/>
    <cellStyle name="40% - Accent3 42 2 2 3 2" xfId="1655"/>
    <cellStyle name="40% - Accent3 42 2 2 4" xfId="1656"/>
    <cellStyle name="40% - Accent3 42 2 2 4 2" xfId="1657"/>
    <cellStyle name="40% - Accent3 42 2 2 5" xfId="1658"/>
    <cellStyle name="40% - Accent3 42 2 3" xfId="1659"/>
    <cellStyle name="40% - Accent3 42 2 3 2" xfId="1660"/>
    <cellStyle name="40% - Accent3 42 2 3 2 2" xfId="1661"/>
    <cellStyle name="40% - Accent3 42 2 3 3" xfId="1662"/>
    <cellStyle name="40% - Accent3 42 2 4" xfId="1663"/>
    <cellStyle name="40% - Accent3 42 2 4 2" xfId="1664"/>
    <cellStyle name="40% - Accent3 42 2 5" xfId="1665"/>
    <cellStyle name="40% - Accent3 42 2 5 2" xfId="1666"/>
    <cellStyle name="40% - Accent3 42 2 6" xfId="1667"/>
    <cellStyle name="40% - Accent3 42 2 6 2" xfId="1668"/>
    <cellStyle name="40% - Accent3 42 2 7" xfId="1669"/>
    <cellStyle name="40% - Accent3 42 3" xfId="1670"/>
    <cellStyle name="40% - Accent3 42 3 2" xfId="1671"/>
    <cellStyle name="40% - Accent3 42 3 2 2" xfId="1672"/>
    <cellStyle name="40% - Accent3 42 3 2 2 2" xfId="1673"/>
    <cellStyle name="40% - Accent3 42 3 2 3" xfId="1674"/>
    <cellStyle name="40% - Accent3 42 3 3" xfId="1675"/>
    <cellStyle name="40% - Accent3 42 3 3 2" xfId="1676"/>
    <cellStyle name="40% - Accent3 42 3 4" xfId="1677"/>
    <cellStyle name="40% - Accent3 42 3 4 2" xfId="1678"/>
    <cellStyle name="40% - Accent3 42 3 5" xfId="1679"/>
    <cellStyle name="40% - Accent3 42 4" xfId="1680"/>
    <cellStyle name="40% - Accent3 42 4 2" xfId="1681"/>
    <cellStyle name="40% - Accent3 42 4 2 2" xfId="1682"/>
    <cellStyle name="40% - Accent3 42 4 3" xfId="1683"/>
    <cellStyle name="40% - Accent3 42 5" xfId="1684"/>
    <cellStyle name="40% - Accent3 42 5 2" xfId="1685"/>
    <cellStyle name="40% - Accent3 42 6" xfId="1686"/>
    <cellStyle name="40% - Accent3 42 6 2" xfId="1687"/>
    <cellStyle name="40% - Accent3 42 7" xfId="1688"/>
    <cellStyle name="40% - Accent3 42 7 2" xfId="1689"/>
    <cellStyle name="40% - Accent3 42 8" xfId="1690"/>
    <cellStyle name="40% - Accent3 43" xfId="1691"/>
    <cellStyle name="40% - Accent3 43 2" xfId="1692"/>
    <cellStyle name="40% - Accent3 43 2 2" xfId="1693"/>
    <cellStyle name="40% - Accent3 43 2 2 2" xfId="1694"/>
    <cellStyle name="40% - Accent3 43 2 2 2 2" xfId="1695"/>
    <cellStyle name="40% - Accent3 43 2 2 2 2 2" xfId="1696"/>
    <cellStyle name="40% - Accent3 43 2 2 2 3" xfId="1697"/>
    <cellStyle name="40% - Accent3 43 2 2 3" xfId="1698"/>
    <cellStyle name="40% - Accent3 43 2 2 3 2" xfId="1699"/>
    <cellStyle name="40% - Accent3 43 2 2 4" xfId="1700"/>
    <cellStyle name="40% - Accent3 43 2 2 4 2" xfId="1701"/>
    <cellStyle name="40% - Accent3 43 2 2 5" xfId="1702"/>
    <cellStyle name="40% - Accent3 43 2 3" xfId="1703"/>
    <cellStyle name="40% - Accent3 43 2 3 2" xfId="1704"/>
    <cellStyle name="40% - Accent3 43 2 3 2 2" xfId="1705"/>
    <cellStyle name="40% - Accent3 43 2 3 3" xfId="1706"/>
    <cellStyle name="40% - Accent3 43 2 4" xfId="1707"/>
    <cellStyle name="40% - Accent3 43 2 4 2" xfId="1708"/>
    <cellStyle name="40% - Accent3 43 2 5" xfId="1709"/>
    <cellStyle name="40% - Accent3 43 2 5 2" xfId="1710"/>
    <cellStyle name="40% - Accent3 43 2 6" xfId="1711"/>
    <cellStyle name="40% - Accent3 43 2 6 2" xfId="1712"/>
    <cellStyle name="40% - Accent3 43 2 7" xfId="1713"/>
    <cellStyle name="40% - Accent3 43 3" xfId="1714"/>
    <cellStyle name="40% - Accent3 43 3 2" xfId="1715"/>
    <cellStyle name="40% - Accent3 43 3 2 2" xfId="1716"/>
    <cellStyle name="40% - Accent3 43 3 2 2 2" xfId="1717"/>
    <cellStyle name="40% - Accent3 43 3 2 3" xfId="1718"/>
    <cellStyle name="40% - Accent3 43 3 3" xfId="1719"/>
    <cellStyle name="40% - Accent3 43 3 3 2" xfId="1720"/>
    <cellStyle name="40% - Accent3 43 3 4" xfId="1721"/>
    <cellStyle name="40% - Accent3 43 3 4 2" xfId="1722"/>
    <cellStyle name="40% - Accent3 43 3 5" xfId="1723"/>
    <cellStyle name="40% - Accent3 43 4" xfId="1724"/>
    <cellStyle name="40% - Accent3 43 4 2" xfId="1725"/>
    <cellStyle name="40% - Accent3 43 4 2 2" xfId="1726"/>
    <cellStyle name="40% - Accent3 43 4 3" xfId="1727"/>
    <cellStyle name="40% - Accent3 43 5" xfId="1728"/>
    <cellStyle name="40% - Accent3 43 5 2" xfId="1729"/>
    <cellStyle name="40% - Accent3 43 6" xfId="1730"/>
    <cellStyle name="40% - Accent3 43 6 2" xfId="1731"/>
    <cellStyle name="40% - Accent3 43 7" xfId="1732"/>
    <cellStyle name="40% - Accent3 43 7 2" xfId="1733"/>
    <cellStyle name="40% - Accent3 43 8" xfId="1734"/>
    <cellStyle name="40% - Accent3 44" xfId="1735"/>
    <cellStyle name="40% - Accent3 44 2" xfId="1736"/>
    <cellStyle name="40% - Accent3 44 2 2" xfId="1737"/>
    <cellStyle name="40% - Accent3 44 2 2 2" xfId="1738"/>
    <cellStyle name="40% - Accent3 44 2 2 2 2" xfId="1739"/>
    <cellStyle name="40% - Accent3 44 2 2 2 2 2" xfId="1740"/>
    <cellStyle name="40% - Accent3 44 2 2 2 3" xfId="1741"/>
    <cellStyle name="40% - Accent3 44 2 2 3" xfId="1742"/>
    <cellStyle name="40% - Accent3 44 2 2 3 2" xfId="1743"/>
    <cellStyle name="40% - Accent3 44 2 2 4" xfId="1744"/>
    <cellStyle name="40% - Accent3 44 2 2 4 2" xfId="1745"/>
    <cellStyle name="40% - Accent3 44 2 2 5" xfId="1746"/>
    <cellStyle name="40% - Accent3 44 2 3" xfId="1747"/>
    <cellStyle name="40% - Accent3 44 2 3 2" xfId="1748"/>
    <cellStyle name="40% - Accent3 44 2 3 2 2" xfId="1749"/>
    <cellStyle name="40% - Accent3 44 2 3 3" xfId="1750"/>
    <cellStyle name="40% - Accent3 44 2 4" xfId="1751"/>
    <cellStyle name="40% - Accent3 44 2 4 2" xfId="1752"/>
    <cellStyle name="40% - Accent3 44 2 5" xfId="1753"/>
    <cellStyle name="40% - Accent3 44 2 5 2" xfId="1754"/>
    <cellStyle name="40% - Accent3 44 2 6" xfId="1755"/>
    <cellStyle name="40% - Accent3 44 2 6 2" xfId="1756"/>
    <cellStyle name="40% - Accent3 44 2 7" xfId="1757"/>
    <cellStyle name="40% - Accent3 44 3" xfId="1758"/>
    <cellStyle name="40% - Accent3 44 3 2" xfId="1759"/>
    <cellStyle name="40% - Accent3 44 3 2 2" xfId="1760"/>
    <cellStyle name="40% - Accent3 44 3 2 2 2" xfId="1761"/>
    <cellStyle name="40% - Accent3 44 3 2 3" xfId="1762"/>
    <cellStyle name="40% - Accent3 44 3 3" xfId="1763"/>
    <cellStyle name="40% - Accent3 44 3 3 2" xfId="1764"/>
    <cellStyle name="40% - Accent3 44 3 4" xfId="1765"/>
    <cellStyle name="40% - Accent3 44 3 4 2" xfId="1766"/>
    <cellStyle name="40% - Accent3 44 3 5" xfId="1767"/>
    <cellStyle name="40% - Accent3 44 4" xfId="1768"/>
    <cellStyle name="40% - Accent3 44 4 2" xfId="1769"/>
    <cellStyle name="40% - Accent3 44 4 2 2" xfId="1770"/>
    <cellStyle name="40% - Accent3 44 4 3" xfId="1771"/>
    <cellStyle name="40% - Accent3 44 5" xfId="1772"/>
    <cellStyle name="40% - Accent3 44 5 2" xfId="1773"/>
    <cellStyle name="40% - Accent3 44 6" xfId="1774"/>
    <cellStyle name="40% - Accent3 44 6 2" xfId="1775"/>
    <cellStyle name="40% - Accent3 44 7" xfId="1776"/>
    <cellStyle name="40% - Accent3 44 7 2" xfId="1777"/>
    <cellStyle name="40% - Accent3 44 8" xfId="1778"/>
    <cellStyle name="40% - Accent3 45" xfId="1779"/>
    <cellStyle name="40% - Accent3 45 2" xfId="1780"/>
    <cellStyle name="40% - Accent3 45 2 2" xfId="1781"/>
    <cellStyle name="40% - Accent3 45 2 2 2" xfId="1782"/>
    <cellStyle name="40% - Accent3 45 2 2 2 2" xfId="1783"/>
    <cellStyle name="40% - Accent3 45 2 2 2 2 2" xfId="1784"/>
    <cellStyle name="40% - Accent3 45 2 2 2 3" xfId="1785"/>
    <cellStyle name="40% - Accent3 45 2 2 3" xfId="1786"/>
    <cellStyle name="40% - Accent3 45 2 2 3 2" xfId="1787"/>
    <cellStyle name="40% - Accent3 45 2 2 4" xfId="1788"/>
    <cellStyle name="40% - Accent3 45 2 2 4 2" xfId="1789"/>
    <cellStyle name="40% - Accent3 45 2 2 5" xfId="1790"/>
    <cellStyle name="40% - Accent3 45 2 3" xfId="1791"/>
    <cellStyle name="40% - Accent3 45 2 3 2" xfId="1792"/>
    <cellStyle name="40% - Accent3 45 2 3 2 2" xfId="1793"/>
    <cellStyle name="40% - Accent3 45 2 3 3" xfId="1794"/>
    <cellStyle name="40% - Accent3 45 2 4" xfId="1795"/>
    <cellStyle name="40% - Accent3 45 2 4 2" xfId="1796"/>
    <cellStyle name="40% - Accent3 45 2 5" xfId="1797"/>
    <cellStyle name="40% - Accent3 45 2 5 2" xfId="1798"/>
    <cellStyle name="40% - Accent3 45 2 6" xfId="1799"/>
    <cellStyle name="40% - Accent3 45 2 6 2" xfId="1800"/>
    <cellStyle name="40% - Accent3 45 2 7" xfId="1801"/>
    <cellStyle name="40% - Accent3 45 3" xfId="1802"/>
    <cellStyle name="40% - Accent3 45 3 2" xfId="1803"/>
    <cellStyle name="40% - Accent3 45 3 2 2" xfId="1804"/>
    <cellStyle name="40% - Accent3 45 3 2 2 2" xfId="1805"/>
    <cellStyle name="40% - Accent3 45 3 2 3" xfId="1806"/>
    <cellStyle name="40% - Accent3 45 3 3" xfId="1807"/>
    <cellStyle name="40% - Accent3 45 3 3 2" xfId="1808"/>
    <cellStyle name="40% - Accent3 45 3 4" xfId="1809"/>
    <cellStyle name="40% - Accent3 45 3 4 2" xfId="1810"/>
    <cellStyle name="40% - Accent3 45 3 5" xfId="1811"/>
    <cellStyle name="40% - Accent3 45 4" xfId="1812"/>
    <cellStyle name="40% - Accent3 45 4 2" xfId="1813"/>
    <cellStyle name="40% - Accent3 45 4 2 2" xfId="1814"/>
    <cellStyle name="40% - Accent3 45 4 3" xfId="1815"/>
    <cellStyle name="40% - Accent3 45 5" xfId="1816"/>
    <cellStyle name="40% - Accent3 45 5 2" xfId="1817"/>
    <cellStyle name="40% - Accent3 45 6" xfId="1818"/>
    <cellStyle name="40% - Accent3 45 6 2" xfId="1819"/>
    <cellStyle name="40% - Accent3 45 7" xfId="1820"/>
    <cellStyle name="40% - Accent3 45 7 2" xfId="1821"/>
    <cellStyle name="40% - Accent3 45 8" xfId="1822"/>
    <cellStyle name="40% - Accent3 5" xfId="1823"/>
    <cellStyle name="40% - Accent3 6" xfId="1824"/>
    <cellStyle name="40% - Accent3 7" xfId="1825"/>
    <cellStyle name="40% - Accent3 8" xfId="1826"/>
    <cellStyle name="40% - Accent3 9" xfId="1827"/>
    <cellStyle name="40% - Accent4 10" xfId="1828"/>
    <cellStyle name="40% - Accent4 11" xfId="1829"/>
    <cellStyle name="40% - Accent4 12" xfId="1830"/>
    <cellStyle name="40% - Accent4 13" xfId="1831"/>
    <cellStyle name="40% - Accent4 14" xfId="1832"/>
    <cellStyle name="40% - Accent4 15" xfId="1833"/>
    <cellStyle name="40% - Accent4 16" xfId="1834"/>
    <cellStyle name="40% - Accent4 17" xfId="1835"/>
    <cellStyle name="40% - Accent4 18" xfId="1836"/>
    <cellStyle name="40% - Accent4 19" xfId="1837"/>
    <cellStyle name="40% - Accent4 2" xfId="1838"/>
    <cellStyle name="40% - Accent4 2 2" xfId="1839"/>
    <cellStyle name="40% - Accent4 2 2 2" xfId="1840"/>
    <cellStyle name="40% - Accent4 2 2 2 2" xfId="1841"/>
    <cellStyle name="40% - Accent4 2 3" xfId="1842"/>
    <cellStyle name="40% - Accent4 2 3 2" xfId="1843"/>
    <cellStyle name="40% - Accent4 2 3 2 2" xfId="1844"/>
    <cellStyle name="40% - Accent4 20" xfId="1845"/>
    <cellStyle name="40% - Accent4 21" xfId="1846"/>
    <cellStyle name="40% - Accent4 22" xfId="1847"/>
    <cellStyle name="40% - Accent4 23" xfId="1848"/>
    <cellStyle name="40% - Accent4 24" xfId="1849"/>
    <cellStyle name="40% - Accent4 25" xfId="1850"/>
    <cellStyle name="40% - Accent4 26" xfId="1851"/>
    <cellStyle name="40% - Accent4 27" xfId="1852"/>
    <cellStyle name="40% - Accent4 28" xfId="1853"/>
    <cellStyle name="40% - Accent4 29" xfId="1854"/>
    <cellStyle name="40% - Accent4 3" xfId="1855"/>
    <cellStyle name="40% - Accent4 3 2" xfId="1856"/>
    <cellStyle name="40% - Accent4 3 3" xfId="1857"/>
    <cellStyle name="40% - Accent4 3 3 2" xfId="1858"/>
    <cellStyle name="40% - Accent4 30" xfId="1859"/>
    <cellStyle name="40% - Accent4 31" xfId="1860"/>
    <cellStyle name="40% - Accent4 32" xfId="1861"/>
    <cellStyle name="40% - Accent4 33" xfId="1862"/>
    <cellStyle name="40% - Accent4 34" xfId="1863"/>
    <cellStyle name="40% - Accent4 35" xfId="1864"/>
    <cellStyle name="40% - Accent4 36" xfId="1865"/>
    <cellStyle name="40% - Accent4 37" xfId="1866"/>
    <cellStyle name="40% - Accent4 38" xfId="1867"/>
    <cellStyle name="40% - Accent4 39" xfId="1868"/>
    <cellStyle name="40% - Accent4 4" xfId="1869"/>
    <cellStyle name="40% - Accent4 40" xfId="1870"/>
    <cellStyle name="40% - Accent4 41" xfId="1871"/>
    <cellStyle name="40% - Accent4 42" xfId="1872"/>
    <cellStyle name="40% - Accent4 42 2" xfId="1873"/>
    <cellStyle name="40% - Accent4 43" xfId="1874"/>
    <cellStyle name="40% - Accent4 43 2" xfId="1875"/>
    <cellStyle name="40% - Accent4 43 2 2" xfId="1876"/>
    <cellStyle name="40% - Accent4 43 2 2 2" xfId="1877"/>
    <cellStyle name="40% - Accent4 43 2 2 2 2" xfId="1878"/>
    <cellStyle name="40% - Accent4 43 2 2 2 2 2" xfId="1879"/>
    <cellStyle name="40% - Accent4 43 2 2 2 3" xfId="1880"/>
    <cellStyle name="40% - Accent4 43 2 2 3" xfId="1881"/>
    <cellStyle name="40% - Accent4 43 2 2 3 2" xfId="1882"/>
    <cellStyle name="40% - Accent4 43 2 2 4" xfId="1883"/>
    <cellStyle name="40% - Accent4 43 2 2 4 2" xfId="1884"/>
    <cellStyle name="40% - Accent4 43 2 2 5" xfId="1885"/>
    <cellStyle name="40% - Accent4 43 2 3" xfId="1886"/>
    <cellStyle name="40% - Accent4 43 2 3 2" xfId="1887"/>
    <cellStyle name="40% - Accent4 43 2 3 2 2" xfId="1888"/>
    <cellStyle name="40% - Accent4 43 2 3 3" xfId="1889"/>
    <cellStyle name="40% - Accent4 43 2 4" xfId="1890"/>
    <cellStyle name="40% - Accent4 43 2 4 2" xfId="1891"/>
    <cellStyle name="40% - Accent4 43 2 5" xfId="1892"/>
    <cellStyle name="40% - Accent4 43 2 5 2" xfId="1893"/>
    <cellStyle name="40% - Accent4 43 2 6" xfId="1894"/>
    <cellStyle name="40% - Accent4 43 2 6 2" xfId="1895"/>
    <cellStyle name="40% - Accent4 43 2 7" xfId="1896"/>
    <cellStyle name="40% - Accent4 43 3" xfId="1897"/>
    <cellStyle name="40% - Accent4 43 3 2" xfId="1898"/>
    <cellStyle name="40% - Accent4 43 3 2 2" xfId="1899"/>
    <cellStyle name="40% - Accent4 43 3 2 2 2" xfId="1900"/>
    <cellStyle name="40% - Accent4 43 3 2 3" xfId="1901"/>
    <cellStyle name="40% - Accent4 43 3 3" xfId="1902"/>
    <cellStyle name="40% - Accent4 43 3 3 2" xfId="1903"/>
    <cellStyle name="40% - Accent4 43 3 4" xfId="1904"/>
    <cellStyle name="40% - Accent4 43 3 4 2" xfId="1905"/>
    <cellStyle name="40% - Accent4 43 3 5" xfId="1906"/>
    <cellStyle name="40% - Accent4 43 4" xfId="1907"/>
    <cellStyle name="40% - Accent4 43 4 2" xfId="1908"/>
    <cellStyle name="40% - Accent4 43 4 2 2" xfId="1909"/>
    <cellStyle name="40% - Accent4 43 4 3" xfId="1910"/>
    <cellStyle name="40% - Accent4 43 5" xfId="1911"/>
    <cellStyle name="40% - Accent4 43 5 2" xfId="1912"/>
    <cellStyle name="40% - Accent4 43 6" xfId="1913"/>
    <cellStyle name="40% - Accent4 43 6 2" xfId="1914"/>
    <cellStyle name="40% - Accent4 43 7" xfId="1915"/>
    <cellStyle name="40% - Accent4 43 7 2" xfId="1916"/>
    <cellStyle name="40% - Accent4 43 8" xfId="1917"/>
    <cellStyle name="40% - Accent4 5" xfId="1918"/>
    <cellStyle name="40% - Accent4 6" xfId="1919"/>
    <cellStyle name="40% - Accent4 7" xfId="1920"/>
    <cellStyle name="40% - Accent4 8" xfId="1921"/>
    <cellStyle name="40% - Accent4 9" xfId="1922"/>
    <cellStyle name="40% - Accent5 10" xfId="1923"/>
    <cellStyle name="40% - Accent5 11" xfId="1924"/>
    <cellStyle name="40% - Accent5 12" xfId="1925"/>
    <cellStyle name="40% - Accent5 13" xfId="1926"/>
    <cellStyle name="40% - Accent5 14" xfId="1927"/>
    <cellStyle name="40% - Accent5 15" xfId="1928"/>
    <cellStyle name="40% - Accent5 16" xfId="1929"/>
    <cellStyle name="40% - Accent5 17" xfId="1930"/>
    <cellStyle name="40% - Accent5 18" xfId="1931"/>
    <cellStyle name="40% - Accent5 19" xfId="1932"/>
    <cellStyle name="40% - Accent5 2" xfId="1933"/>
    <cellStyle name="40% - Accent5 2 2" xfId="1934"/>
    <cellStyle name="40% - Accent5 2 2 2" xfId="1935"/>
    <cellStyle name="40% - Accent5 2 2 2 2" xfId="1936"/>
    <cellStyle name="40% - Accent5 2 3" xfId="1937"/>
    <cellStyle name="40% - Accent5 2 3 2" xfId="1938"/>
    <cellStyle name="40% - Accent5 2 3 2 2" xfId="1939"/>
    <cellStyle name="40% - Accent5 20" xfId="1940"/>
    <cellStyle name="40% - Accent5 21" xfId="1941"/>
    <cellStyle name="40% - Accent5 22" xfId="1942"/>
    <cellStyle name="40% - Accent5 23" xfId="1943"/>
    <cellStyle name="40% - Accent5 24" xfId="1944"/>
    <cellStyle name="40% - Accent5 25" xfId="1945"/>
    <cellStyle name="40% - Accent5 26" xfId="1946"/>
    <cellStyle name="40% - Accent5 27" xfId="1947"/>
    <cellStyle name="40% - Accent5 28" xfId="1948"/>
    <cellStyle name="40% - Accent5 29" xfId="1949"/>
    <cellStyle name="40% - Accent5 3" xfId="1950"/>
    <cellStyle name="40% - Accent5 3 2" xfId="1951"/>
    <cellStyle name="40% - Accent5 3 3" xfId="1952"/>
    <cellStyle name="40% - Accent5 3 3 2" xfId="1953"/>
    <cellStyle name="40% - Accent5 30" xfId="1954"/>
    <cellStyle name="40% - Accent5 31" xfId="1955"/>
    <cellStyle name="40% - Accent5 32" xfId="1956"/>
    <cellStyle name="40% - Accent5 33" xfId="1957"/>
    <cellStyle name="40% - Accent5 34" xfId="1958"/>
    <cellStyle name="40% - Accent5 35" xfId="1959"/>
    <cellStyle name="40% - Accent5 36" xfId="1960"/>
    <cellStyle name="40% - Accent5 37" xfId="1961"/>
    <cellStyle name="40% - Accent5 38" xfId="1962"/>
    <cellStyle name="40% - Accent5 39" xfId="1963"/>
    <cellStyle name="40% - Accent5 4" xfId="1964"/>
    <cellStyle name="40% - Accent5 40" xfId="1965"/>
    <cellStyle name="40% - Accent5 41" xfId="1966"/>
    <cellStyle name="40% - Accent5 42" xfId="1967"/>
    <cellStyle name="40% - Accent5 42 2" xfId="1968"/>
    <cellStyle name="40% - Accent5 43" xfId="1969"/>
    <cellStyle name="40% - Accent5 43 2" xfId="1970"/>
    <cellStyle name="40% - Accent5 43 2 2" xfId="1971"/>
    <cellStyle name="40% - Accent5 43 2 2 2" xfId="1972"/>
    <cellStyle name="40% - Accent5 43 2 2 2 2" xfId="1973"/>
    <cellStyle name="40% - Accent5 43 2 2 2 2 2" xfId="1974"/>
    <cellStyle name="40% - Accent5 43 2 2 2 3" xfId="1975"/>
    <cellStyle name="40% - Accent5 43 2 2 3" xfId="1976"/>
    <cellStyle name="40% - Accent5 43 2 2 3 2" xfId="1977"/>
    <cellStyle name="40% - Accent5 43 2 2 4" xfId="1978"/>
    <cellStyle name="40% - Accent5 43 2 2 4 2" xfId="1979"/>
    <cellStyle name="40% - Accent5 43 2 2 5" xfId="1980"/>
    <cellStyle name="40% - Accent5 43 2 3" xfId="1981"/>
    <cellStyle name="40% - Accent5 43 2 3 2" xfId="1982"/>
    <cellStyle name="40% - Accent5 43 2 3 2 2" xfId="1983"/>
    <cellStyle name="40% - Accent5 43 2 3 3" xfId="1984"/>
    <cellStyle name="40% - Accent5 43 2 4" xfId="1985"/>
    <cellStyle name="40% - Accent5 43 2 4 2" xfId="1986"/>
    <cellStyle name="40% - Accent5 43 2 5" xfId="1987"/>
    <cellStyle name="40% - Accent5 43 2 5 2" xfId="1988"/>
    <cellStyle name="40% - Accent5 43 2 6" xfId="1989"/>
    <cellStyle name="40% - Accent5 43 2 6 2" xfId="1990"/>
    <cellStyle name="40% - Accent5 43 2 7" xfId="1991"/>
    <cellStyle name="40% - Accent5 43 3" xfId="1992"/>
    <cellStyle name="40% - Accent5 43 3 2" xfId="1993"/>
    <cellStyle name="40% - Accent5 43 3 2 2" xfId="1994"/>
    <cellStyle name="40% - Accent5 43 3 2 2 2" xfId="1995"/>
    <cellStyle name="40% - Accent5 43 3 2 3" xfId="1996"/>
    <cellStyle name="40% - Accent5 43 3 3" xfId="1997"/>
    <cellStyle name="40% - Accent5 43 3 3 2" xfId="1998"/>
    <cellStyle name="40% - Accent5 43 3 4" xfId="1999"/>
    <cellStyle name="40% - Accent5 43 3 4 2" xfId="2000"/>
    <cellStyle name="40% - Accent5 43 3 5" xfId="2001"/>
    <cellStyle name="40% - Accent5 43 4" xfId="2002"/>
    <cellStyle name="40% - Accent5 43 4 2" xfId="2003"/>
    <cellStyle name="40% - Accent5 43 4 2 2" xfId="2004"/>
    <cellStyle name="40% - Accent5 43 4 3" xfId="2005"/>
    <cellStyle name="40% - Accent5 43 5" xfId="2006"/>
    <cellStyle name="40% - Accent5 43 5 2" xfId="2007"/>
    <cellStyle name="40% - Accent5 43 6" xfId="2008"/>
    <cellStyle name="40% - Accent5 43 6 2" xfId="2009"/>
    <cellStyle name="40% - Accent5 43 7" xfId="2010"/>
    <cellStyle name="40% - Accent5 43 7 2" xfId="2011"/>
    <cellStyle name="40% - Accent5 43 8" xfId="2012"/>
    <cellStyle name="40% - Accent5 5" xfId="2013"/>
    <cellStyle name="40% - Accent5 6" xfId="2014"/>
    <cellStyle name="40% - Accent5 7" xfId="2015"/>
    <cellStyle name="40% - Accent5 8" xfId="2016"/>
    <cellStyle name="40% - Accent5 9" xfId="2017"/>
    <cellStyle name="40% - Accent6 10" xfId="2018"/>
    <cellStyle name="40% - Accent6 11" xfId="2019"/>
    <cellStyle name="40% - Accent6 12" xfId="2020"/>
    <cellStyle name="40% - Accent6 13" xfId="2021"/>
    <cellStyle name="40% - Accent6 14" xfId="2022"/>
    <cellStyle name="40% - Accent6 15" xfId="2023"/>
    <cellStyle name="40% - Accent6 16" xfId="2024"/>
    <cellStyle name="40% - Accent6 17" xfId="2025"/>
    <cellStyle name="40% - Accent6 18" xfId="2026"/>
    <cellStyle name="40% - Accent6 19" xfId="2027"/>
    <cellStyle name="40% - Accent6 2" xfId="2028"/>
    <cellStyle name="40% - Accent6 2 2" xfId="2029"/>
    <cellStyle name="40% - Accent6 2 2 2" xfId="2030"/>
    <cellStyle name="40% - Accent6 2 2 2 2" xfId="2031"/>
    <cellStyle name="40% - Accent6 2 3" xfId="2032"/>
    <cellStyle name="40% - Accent6 2 3 2" xfId="2033"/>
    <cellStyle name="40% - Accent6 2 3 2 2" xfId="2034"/>
    <cellStyle name="40% - Accent6 20" xfId="2035"/>
    <cellStyle name="40% - Accent6 21" xfId="2036"/>
    <cellStyle name="40% - Accent6 22" xfId="2037"/>
    <cellStyle name="40% - Accent6 23" xfId="2038"/>
    <cellStyle name="40% - Accent6 24" xfId="2039"/>
    <cellStyle name="40% - Accent6 25" xfId="2040"/>
    <cellStyle name="40% - Accent6 26" xfId="2041"/>
    <cellStyle name="40% - Accent6 27" xfId="2042"/>
    <cellStyle name="40% - Accent6 28" xfId="2043"/>
    <cellStyle name="40% - Accent6 29" xfId="2044"/>
    <cellStyle name="40% - Accent6 3" xfId="2045"/>
    <cellStyle name="40% - Accent6 3 2" xfId="2046"/>
    <cellStyle name="40% - Accent6 3 3" xfId="2047"/>
    <cellStyle name="40% - Accent6 3 3 2" xfId="2048"/>
    <cellStyle name="40% - Accent6 30" xfId="2049"/>
    <cellStyle name="40% - Accent6 31" xfId="2050"/>
    <cellStyle name="40% - Accent6 32" xfId="2051"/>
    <cellStyle name="40% - Accent6 33" xfId="2052"/>
    <cellStyle name="40% - Accent6 34" xfId="2053"/>
    <cellStyle name="40% - Accent6 35" xfId="2054"/>
    <cellStyle name="40% - Accent6 36" xfId="2055"/>
    <cellStyle name="40% - Accent6 37" xfId="2056"/>
    <cellStyle name="40% - Accent6 38" xfId="2057"/>
    <cellStyle name="40% - Accent6 39" xfId="2058"/>
    <cellStyle name="40% - Accent6 4" xfId="2059"/>
    <cellStyle name="40% - Accent6 40" xfId="2060"/>
    <cellStyle name="40% - Accent6 41" xfId="2061"/>
    <cellStyle name="40% - Accent6 42" xfId="2062"/>
    <cellStyle name="40% - Accent6 42 2" xfId="2063"/>
    <cellStyle name="40% - Accent6 43" xfId="2064"/>
    <cellStyle name="40% - Accent6 43 2" xfId="2065"/>
    <cellStyle name="40% - Accent6 43 2 2" xfId="2066"/>
    <cellStyle name="40% - Accent6 43 2 2 2" xfId="2067"/>
    <cellStyle name="40% - Accent6 43 2 2 2 2" xfId="2068"/>
    <cellStyle name="40% - Accent6 43 2 2 2 2 2" xfId="2069"/>
    <cellStyle name="40% - Accent6 43 2 2 2 3" xfId="2070"/>
    <cellStyle name="40% - Accent6 43 2 2 3" xfId="2071"/>
    <cellStyle name="40% - Accent6 43 2 2 3 2" xfId="2072"/>
    <cellStyle name="40% - Accent6 43 2 2 4" xfId="2073"/>
    <cellStyle name="40% - Accent6 43 2 2 4 2" xfId="2074"/>
    <cellStyle name="40% - Accent6 43 2 2 5" xfId="2075"/>
    <cellStyle name="40% - Accent6 43 2 3" xfId="2076"/>
    <cellStyle name="40% - Accent6 43 2 3 2" xfId="2077"/>
    <cellStyle name="40% - Accent6 43 2 3 2 2" xfId="2078"/>
    <cellStyle name="40% - Accent6 43 2 3 3" xfId="2079"/>
    <cellStyle name="40% - Accent6 43 2 4" xfId="2080"/>
    <cellStyle name="40% - Accent6 43 2 4 2" xfId="2081"/>
    <cellStyle name="40% - Accent6 43 2 5" xfId="2082"/>
    <cellStyle name="40% - Accent6 43 2 5 2" xfId="2083"/>
    <cellStyle name="40% - Accent6 43 2 6" xfId="2084"/>
    <cellStyle name="40% - Accent6 43 2 6 2" xfId="2085"/>
    <cellStyle name="40% - Accent6 43 2 7" xfId="2086"/>
    <cellStyle name="40% - Accent6 43 3" xfId="2087"/>
    <cellStyle name="40% - Accent6 43 3 2" xfId="2088"/>
    <cellStyle name="40% - Accent6 43 3 2 2" xfId="2089"/>
    <cellStyle name="40% - Accent6 43 3 2 2 2" xfId="2090"/>
    <cellStyle name="40% - Accent6 43 3 2 3" xfId="2091"/>
    <cellStyle name="40% - Accent6 43 3 3" xfId="2092"/>
    <cellStyle name="40% - Accent6 43 3 3 2" xfId="2093"/>
    <cellStyle name="40% - Accent6 43 3 4" xfId="2094"/>
    <cellStyle name="40% - Accent6 43 3 4 2" xfId="2095"/>
    <cellStyle name="40% - Accent6 43 3 5" xfId="2096"/>
    <cellStyle name="40% - Accent6 43 4" xfId="2097"/>
    <cellStyle name="40% - Accent6 43 4 2" xfId="2098"/>
    <cellStyle name="40% - Accent6 43 4 2 2" xfId="2099"/>
    <cellStyle name="40% - Accent6 43 4 3" xfId="2100"/>
    <cellStyle name="40% - Accent6 43 5" xfId="2101"/>
    <cellStyle name="40% - Accent6 43 5 2" xfId="2102"/>
    <cellStyle name="40% - Accent6 43 6" xfId="2103"/>
    <cellStyle name="40% - Accent6 43 6 2" xfId="2104"/>
    <cellStyle name="40% - Accent6 43 7" xfId="2105"/>
    <cellStyle name="40% - Accent6 43 7 2" xfId="2106"/>
    <cellStyle name="40% - Accent6 43 8" xfId="2107"/>
    <cellStyle name="40% - Accent6 5" xfId="2108"/>
    <cellStyle name="40% - Accent6 6" xfId="2109"/>
    <cellStyle name="40% - Accent6 7" xfId="2110"/>
    <cellStyle name="40% - Accent6 8" xfId="2111"/>
    <cellStyle name="40% - Accent6 9" xfId="2112"/>
    <cellStyle name="60% - Accent1 10" xfId="2113"/>
    <cellStyle name="60% - Accent1 11" xfId="2114"/>
    <cellStyle name="60% - Accent1 12" xfId="2115"/>
    <cellStyle name="60% - Accent1 13" xfId="2116"/>
    <cellStyle name="60% - Accent1 14" xfId="2117"/>
    <cellStyle name="60% - Accent1 15" xfId="2118"/>
    <cellStyle name="60% - Accent1 16" xfId="2119"/>
    <cellStyle name="60% - Accent1 17" xfId="2120"/>
    <cellStyle name="60% - Accent1 18" xfId="2121"/>
    <cellStyle name="60% - Accent1 19" xfId="2122"/>
    <cellStyle name="60% - Accent1 2" xfId="2123"/>
    <cellStyle name="60% - Accent1 20" xfId="2124"/>
    <cellStyle name="60% - Accent1 21" xfId="2125"/>
    <cellStyle name="60% - Accent1 22" xfId="2126"/>
    <cellStyle name="60% - Accent1 23" xfId="2127"/>
    <cellStyle name="60% - Accent1 24" xfId="2128"/>
    <cellStyle name="60% - Accent1 25" xfId="2129"/>
    <cellStyle name="60% - Accent1 26" xfId="2130"/>
    <cellStyle name="60% - Accent1 27" xfId="2131"/>
    <cellStyle name="60% - Accent1 28" xfId="2132"/>
    <cellStyle name="60% - Accent1 29" xfId="2133"/>
    <cellStyle name="60% - Accent1 3" xfId="2134"/>
    <cellStyle name="60% - Accent1 30" xfId="2135"/>
    <cellStyle name="60% - Accent1 31" xfId="2136"/>
    <cellStyle name="60% - Accent1 32" xfId="2137"/>
    <cellStyle name="60% - Accent1 33" xfId="2138"/>
    <cellStyle name="60% - Accent1 34" xfId="2139"/>
    <cellStyle name="60% - Accent1 35" xfId="2140"/>
    <cellStyle name="60% - Accent1 36" xfId="2141"/>
    <cellStyle name="60% - Accent1 37" xfId="2142"/>
    <cellStyle name="60% - Accent1 38" xfId="2143"/>
    <cellStyle name="60% - Accent1 39" xfId="2144"/>
    <cellStyle name="60% - Accent1 4" xfId="2145"/>
    <cellStyle name="60% - Accent1 40" xfId="2146"/>
    <cellStyle name="60% - Accent1 41" xfId="2147"/>
    <cellStyle name="60% - Accent1 42" xfId="2148"/>
    <cellStyle name="60% - Accent1 43" xfId="2149"/>
    <cellStyle name="60% - Accent1 5" xfId="2150"/>
    <cellStyle name="60% - Accent1 6" xfId="2151"/>
    <cellStyle name="60% - Accent1 7" xfId="2152"/>
    <cellStyle name="60% - Accent1 8" xfId="2153"/>
    <cellStyle name="60% - Accent1 9" xfId="2154"/>
    <cellStyle name="60% - Accent2 10" xfId="2155"/>
    <cellStyle name="60% - Accent2 11" xfId="2156"/>
    <cellStyle name="60% - Accent2 12" xfId="2157"/>
    <cellStyle name="60% - Accent2 13" xfId="2158"/>
    <cellStyle name="60% - Accent2 14" xfId="2159"/>
    <cellStyle name="60% - Accent2 15" xfId="2160"/>
    <cellStyle name="60% - Accent2 16" xfId="2161"/>
    <cellStyle name="60% - Accent2 17" xfId="2162"/>
    <cellStyle name="60% - Accent2 18" xfId="2163"/>
    <cellStyle name="60% - Accent2 19" xfId="2164"/>
    <cellStyle name="60% - Accent2 2" xfId="2165"/>
    <cellStyle name="60% - Accent2 20" xfId="2166"/>
    <cellStyle name="60% - Accent2 21" xfId="2167"/>
    <cellStyle name="60% - Accent2 22" xfId="2168"/>
    <cellStyle name="60% - Accent2 23" xfId="2169"/>
    <cellStyle name="60% - Accent2 24" xfId="2170"/>
    <cellStyle name="60% - Accent2 25" xfId="2171"/>
    <cellStyle name="60% - Accent2 26" xfId="2172"/>
    <cellStyle name="60% - Accent2 27" xfId="2173"/>
    <cellStyle name="60% - Accent2 28" xfId="2174"/>
    <cellStyle name="60% - Accent2 29" xfId="2175"/>
    <cellStyle name="60% - Accent2 3" xfId="2176"/>
    <cellStyle name="60% - Accent2 30" xfId="2177"/>
    <cellStyle name="60% - Accent2 31" xfId="2178"/>
    <cellStyle name="60% - Accent2 32" xfId="2179"/>
    <cellStyle name="60% - Accent2 33" xfId="2180"/>
    <cellStyle name="60% - Accent2 34" xfId="2181"/>
    <cellStyle name="60% - Accent2 35" xfId="2182"/>
    <cellStyle name="60% - Accent2 36" xfId="2183"/>
    <cellStyle name="60% - Accent2 37" xfId="2184"/>
    <cellStyle name="60% - Accent2 38" xfId="2185"/>
    <cellStyle name="60% - Accent2 39" xfId="2186"/>
    <cellStyle name="60% - Accent2 4" xfId="2187"/>
    <cellStyle name="60% - Accent2 40" xfId="2188"/>
    <cellStyle name="60% - Accent2 41" xfId="2189"/>
    <cellStyle name="60% - Accent2 42" xfId="2190"/>
    <cellStyle name="60% - Accent2 43" xfId="2191"/>
    <cellStyle name="60% - Accent2 5" xfId="2192"/>
    <cellStyle name="60% - Accent2 6" xfId="2193"/>
    <cellStyle name="60% - Accent2 7" xfId="2194"/>
    <cellStyle name="60% - Accent2 8" xfId="2195"/>
    <cellStyle name="60% - Accent2 9" xfId="2196"/>
    <cellStyle name="60% - Accent3 10" xfId="2197"/>
    <cellStyle name="60% - Accent3 11" xfId="2198"/>
    <cellStyle name="60% - Accent3 12" xfId="2199"/>
    <cellStyle name="60% - Accent3 13" xfId="2200"/>
    <cellStyle name="60% - Accent3 14" xfId="2201"/>
    <cellStyle name="60% - Accent3 15" xfId="2202"/>
    <cellStyle name="60% - Accent3 16" xfId="2203"/>
    <cellStyle name="60% - Accent3 17" xfId="2204"/>
    <cellStyle name="60% - Accent3 18" xfId="2205"/>
    <cellStyle name="60% - Accent3 19" xfId="2206"/>
    <cellStyle name="60% - Accent3 2" xfId="2207"/>
    <cellStyle name="60% - Accent3 2 2" xfId="2208"/>
    <cellStyle name="60% - Accent3 2 2 2" xfId="2209"/>
    <cellStyle name="60% - Accent3 20" xfId="2210"/>
    <cellStyle name="60% - Accent3 21" xfId="2211"/>
    <cellStyle name="60% - Accent3 22" xfId="2212"/>
    <cellStyle name="60% - Accent3 23" xfId="2213"/>
    <cellStyle name="60% - Accent3 24" xfId="2214"/>
    <cellStyle name="60% - Accent3 25" xfId="2215"/>
    <cellStyle name="60% - Accent3 26" xfId="2216"/>
    <cellStyle name="60% - Accent3 27" xfId="2217"/>
    <cellStyle name="60% - Accent3 28" xfId="2218"/>
    <cellStyle name="60% - Accent3 29" xfId="2219"/>
    <cellStyle name="60% - Accent3 3" xfId="2220"/>
    <cellStyle name="60% - Accent3 30" xfId="2221"/>
    <cellStyle name="60% - Accent3 31" xfId="2222"/>
    <cellStyle name="60% - Accent3 32" xfId="2223"/>
    <cellStyle name="60% - Accent3 33" xfId="2224"/>
    <cellStyle name="60% - Accent3 34" xfId="2225"/>
    <cellStyle name="60% - Accent3 35" xfId="2226"/>
    <cellStyle name="60% - Accent3 36" xfId="2227"/>
    <cellStyle name="60% - Accent3 37" xfId="2228"/>
    <cellStyle name="60% - Accent3 38" xfId="2229"/>
    <cellStyle name="60% - Accent3 39" xfId="2230"/>
    <cellStyle name="60% - Accent3 4" xfId="2231"/>
    <cellStyle name="60% - Accent3 40" xfId="2232"/>
    <cellStyle name="60% - Accent3 41" xfId="2233"/>
    <cellStyle name="60% - Accent3 42" xfId="2234"/>
    <cellStyle name="60% - Accent3 5" xfId="2235"/>
    <cellStyle name="60% - Accent3 6" xfId="2236"/>
    <cellStyle name="60% - Accent3 7" xfId="2237"/>
    <cellStyle name="60% - Accent3 8" xfId="2238"/>
    <cellStyle name="60% - Accent3 9" xfId="2239"/>
    <cellStyle name="60% - Accent4 10" xfId="2240"/>
    <cellStyle name="60% - Accent4 11" xfId="2241"/>
    <cellStyle name="60% - Accent4 12" xfId="2242"/>
    <cellStyle name="60% - Accent4 13" xfId="2243"/>
    <cellStyle name="60% - Accent4 14" xfId="2244"/>
    <cellStyle name="60% - Accent4 15" xfId="2245"/>
    <cellStyle name="60% - Accent4 16" xfId="2246"/>
    <cellStyle name="60% - Accent4 17" xfId="2247"/>
    <cellStyle name="60% - Accent4 18" xfId="2248"/>
    <cellStyle name="60% - Accent4 19" xfId="2249"/>
    <cellStyle name="60% - Accent4 2" xfId="2250"/>
    <cellStyle name="60% - Accent4 2 2" xfId="2251"/>
    <cellStyle name="60% - Accent4 2 2 2" xfId="2252"/>
    <cellStyle name="60% - Accent4 20" xfId="2253"/>
    <cellStyle name="60% - Accent4 21" xfId="2254"/>
    <cellStyle name="60% - Accent4 22" xfId="2255"/>
    <cellStyle name="60% - Accent4 23" xfId="2256"/>
    <cellStyle name="60% - Accent4 24" xfId="2257"/>
    <cellStyle name="60% - Accent4 25" xfId="2258"/>
    <cellStyle name="60% - Accent4 26" xfId="2259"/>
    <cellStyle name="60% - Accent4 27" xfId="2260"/>
    <cellStyle name="60% - Accent4 28" xfId="2261"/>
    <cellStyle name="60% - Accent4 29" xfId="2262"/>
    <cellStyle name="60% - Accent4 3" xfId="2263"/>
    <cellStyle name="60% - Accent4 30" xfId="2264"/>
    <cellStyle name="60% - Accent4 31" xfId="2265"/>
    <cellStyle name="60% - Accent4 32" xfId="2266"/>
    <cellStyle name="60% - Accent4 33" xfId="2267"/>
    <cellStyle name="60% - Accent4 34" xfId="2268"/>
    <cellStyle name="60% - Accent4 35" xfId="2269"/>
    <cellStyle name="60% - Accent4 36" xfId="2270"/>
    <cellStyle name="60% - Accent4 37" xfId="2271"/>
    <cellStyle name="60% - Accent4 38" xfId="2272"/>
    <cellStyle name="60% - Accent4 39" xfId="2273"/>
    <cellStyle name="60% - Accent4 4" xfId="2274"/>
    <cellStyle name="60% - Accent4 40" xfId="2275"/>
    <cellStyle name="60% - Accent4 41" xfId="2276"/>
    <cellStyle name="60% - Accent4 42" xfId="2277"/>
    <cellStyle name="60% - Accent4 5" xfId="2278"/>
    <cellStyle name="60% - Accent4 6" xfId="2279"/>
    <cellStyle name="60% - Accent4 7" xfId="2280"/>
    <cellStyle name="60% - Accent4 8" xfId="2281"/>
    <cellStyle name="60% - Accent4 9" xfId="2282"/>
    <cellStyle name="60% - Accent5 10" xfId="2283"/>
    <cellStyle name="60% - Accent5 11" xfId="2284"/>
    <cellStyle name="60% - Accent5 12" xfId="2285"/>
    <cellStyle name="60% - Accent5 13" xfId="2286"/>
    <cellStyle name="60% - Accent5 14" xfId="2287"/>
    <cellStyle name="60% - Accent5 15" xfId="2288"/>
    <cellStyle name="60% - Accent5 16" xfId="2289"/>
    <cellStyle name="60% - Accent5 17" xfId="2290"/>
    <cellStyle name="60% - Accent5 18" xfId="2291"/>
    <cellStyle name="60% - Accent5 19" xfId="2292"/>
    <cellStyle name="60% - Accent5 2" xfId="2293"/>
    <cellStyle name="60% - Accent5 20" xfId="2294"/>
    <cellStyle name="60% - Accent5 21" xfId="2295"/>
    <cellStyle name="60% - Accent5 22" xfId="2296"/>
    <cellStyle name="60% - Accent5 23" xfId="2297"/>
    <cellStyle name="60% - Accent5 24" xfId="2298"/>
    <cellStyle name="60% - Accent5 25" xfId="2299"/>
    <cellStyle name="60% - Accent5 26" xfId="2300"/>
    <cellStyle name="60% - Accent5 27" xfId="2301"/>
    <cellStyle name="60% - Accent5 28" xfId="2302"/>
    <cellStyle name="60% - Accent5 29" xfId="2303"/>
    <cellStyle name="60% - Accent5 3" xfId="2304"/>
    <cellStyle name="60% - Accent5 30" xfId="2305"/>
    <cellStyle name="60% - Accent5 31" xfId="2306"/>
    <cellStyle name="60% - Accent5 32" xfId="2307"/>
    <cellStyle name="60% - Accent5 33" xfId="2308"/>
    <cellStyle name="60% - Accent5 34" xfId="2309"/>
    <cellStyle name="60% - Accent5 35" xfId="2310"/>
    <cellStyle name="60% - Accent5 36" xfId="2311"/>
    <cellStyle name="60% - Accent5 37" xfId="2312"/>
    <cellStyle name="60% - Accent5 38" xfId="2313"/>
    <cellStyle name="60% - Accent5 39" xfId="2314"/>
    <cellStyle name="60% - Accent5 4" xfId="2315"/>
    <cellStyle name="60% - Accent5 40" xfId="2316"/>
    <cellStyle name="60% - Accent5 41" xfId="2317"/>
    <cellStyle name="60% - Accent5 42" xfId="2318"/>
    <cellStyle name="60% - Accent5 43" xfId="2319"/>
    <cellStyle name="60% - Accent5 5" xfId="2320"/>
    <cellStyle name="60% - Accent5 6" xfId="2321"/>
    <cellStyle name="60% - Accent5 7" xfId="2322"/>
    <cellStyle name="60% - Accent5 8" xfId="2323"/>
    <cellStyle name="60% - Accent5 9" xfId="2324"/>
    <cellStyle name="60% - Accent6 10" xfId="2325"/>
    <cellStyle name="60% - Accent6 11" xfId="2326"/>
    <cellStyle name="60% - Accent6 12" xfId="2327"/>
    <cellStyle name="60% - Accent6 13" xfId="2328"/>
    <cellStyle name="60% - Accent6 14" xfId="2329"/>
    <cellStyle name="60% - Accent6 15" xfId="2330"/>
    <cellStyle name="60% - Accent6 16" xfId="2331"/>
    <cellStyle name="60% - Accent6 17" xfId="2332"/>
    <cellStyle name="60% - Accent6 18" xfId="2333"/>
    <cellStyle name="60% - Accent6 19" xfId="2334"/>
    <cellStyle name="60% - Accent6 2" xfId="2335"/>
    <cellStyle name="60% - Accent6 2 2" xfId="2336"/>
    <cellStyle name="60% - Accent6 2 2 2" xfId="2337"/>
    <cellStyle name="60% - Accent6 20" xfId="2338"/>
    <cellStyle name="60% - Accent6 21" xfId="2339"/>
    <cellStyle name="60% - Accent6 22" xfId="2340"/>
    <cellStyle name="60% - Accent6 23" xfId="2341"/>
    <cellStyle name="60% - Accent6 24" xfId="2342"/>
    <cellStyle name="60% - Accent6 25" xfId="2343"/>
    <cellStyle name="60% - Accent6 26" xfId="2344"/>
    <cellStyle name="60% - Accent6 27" xfId="2345"/>
    <cellStyle name="60% - Accent6 28" xfId="2346"/>
    <cellStyle name="60% - Accent6 29" xfId="2347"/>
    <cellStyle name="60% - Accent6 3" xfId="2348"/>
    <cellStyle name="60% - Accent6 30" xfId="2349"/>
    <cellStyle name="60% - Accent6 31" xfId="2350"/>
    <cellStyle name="60% - Accent6 32" xfId="2351"/>
    <cellStyle name="60% - Accent6 33" xfId="2352"/>
    <cellStyle name="60% - Accent6 34" xfId="2353"/>
    <cellStyle name="60% - Accent6 35" xfId="2354"/>
    <cellStyle name="60% - Accent6 36" xfId="2355"/>
    <cellStyle name="60% - Accent6 37" xfId="2356"/>
    <cellStyle name="60% - Accent6 38" xfId="2357"/>
    <cellStyle name="60% - Accent6 39" xfId="2358"/>
    <cellStyle name="60% - Accent6 4" xfId="2359"/>
    <cellStyle name="60% - Accent6 40" xfId="2360"/>
    <cellStyle name="60% - Accent6 41" xfId="2361"/>
    <cellStyle name="60% - Accent6 42" xfId="2362"/>
    <cellStyle name="60% - Accent6 5" xfId="2363"/>
    <cellStyle name="60% - Accent6 6" xfId="2364"/>
    <cellStyle name="60% - Accent6 7" xfId="2365"/>
    <cellStyle name="60% - Accent6 8" xfId="2366"/>
    <cellStyle name="60% - Accent6 9" xfId="2367"/>
    <cellStyle name="Accent1 10" xfId="2368"/>
    <cellStyle name="Accent1 11" xfId="2369"/>
    <cellStyle name="Accent1 12" xfId="2370"/>
    <cellStyle name="Accent1 13" xfId="2371"/>
    <cellStyle name="Accent1 14" xfId="2372"/>
    <cellStyle name="Accent1 15" xfId="2373"/>
    <cellStyle name="Accent1 16" xfId="2374"/>
    <cellStyle name="Accent1 17" xfId="2375"/>
    <cellStyle name="Accent1 18" xfId="2376"/>
    <cellStyle name="Accent1 19" xfId="2377"/>
    <cellStyle name="Accent1 2" xfId="2378"/>
    <cellStyle name="Accent1 20" xfId="2379"/>
    <cellStyle name="Accent1 21" xfId="2380"/>
    <cellStyle name="Accent1 22" xfId="2381"/>
    <cellStyle name="Accent1 23" xfId="2382"/>
    <cellStyle name="Accent1 24" xfId="2383"/>
    <cellStyle name="Accent1 25" xfId="2384"/>
    <cellStyle name="Accent1 26" xfId="2385"/>
    <cellStyle name="Accent1 27" xfId="2386"/>
    <cellStyle name="Accent1 28" xfId="2387"/>
    <cellStyle name="Accent1 29" xfId="2388"/>
    <cellStyle name="Accent1 3" xfId="2389"/>
    <cellStyle name="Accent1 30" xfId="2390"/>
    <cellStyle name="Accent1 31" xfId="2391"/>
    <cellStyle name="Accent1 32" xfId="2392"/>
    <cellStyle name="Accent1 33" xfId="2393"/>
    <cellStyle name="Accent1 34" xfId="2394"/>
    <cellStyle name="Accent1 35" xfId="2395"/>
    <cellStyle name="Accent1 36" xfId="2396"/>
    <cellStyle name="Accent1 37" xfId="2397"/>
    <cellStyle name="Accent1 38" xfId="2398"/>
    <cellStyle name="Accent1 39" xfId="2399"/>
    <cellStyle name="Accent1 4" xfId="2400"/>
    <cellStyle name="Accent1 40" xfId="2401"/>
    <cellStyle name="Accent1 41" xfId="2402"/>
    <cellStyle name="Accent1 42" xfId="2403"/>
    <cellStyle name="Accent1 43" xfId="2404"/>
    <cellStyle name="Accent1 5" xfId="2405"/>
    <cellStyle name="Accent1 6" xfId="2406"/>
    <cellStyle name="Accent1 7" xfId="2407"/>
    <cellStyle name="Accent1 8" xfId="2408"/>
    <cellStyle name="Accent1 9" xfId="2409"/>
    <cellStyle name="Accent2 10" xfId="2410"/>
    <cellStyle name="Accent2 11" xfId="2411"/>
    <cellStyle name="Accent2 12" xfId="2412"/>
    <cellStyle name="Accent2 13" xfId="2413"/>
    <cellStyle name="Accent2 14" xfId="2414"/>
    <cellStyle name="Accent2 15" xfId="2415"/>
    <cellStyle name="Accent2 16" xfId="2416"/>
    <cellStyle name="Accent2 17" xfId="2417"/>
    <cellStyle name="Accent2 18" xfId="2418"/>
    <cellStyle name="Accent2 19" xfId="2419"/>
    <cellStyle name="Accent2 2" xfId="2420"/>
    <cellStyle name="Accent2 20" xfId="2421"/>
    <cellStyle name="Accent2 21" xfId="2422"/>
    <cellStyle name="Accent2 22" xfId="2423"/>
    <cellStyle name="Accent2 23" xfId="2424"/>
    <cellStyle name="Accent2 24" xfId="2425"/>
    <cellStyle name="Accent2 25" xfId="2426"/>
    <cellStyle name="Accent2 26" xfId="2427"/>
    <cellStyle name="Accent2 27" xfId="2428"/>
    <cellStyle name="Accent2 28" xfId="2429"/>
    <cellStyle name="Accent2 29" xfId="2430"/>
    <cellStyle name="Accent2 3" xfId="2431"/>
    <cellStyle name="Accent2 30" xfId="2432"/>
    <cellStyle name="Accent2 31" xfId="2433"/>
    <cellStyle name="Accent2 32" xfId="2434"/>
    <cellStyle name="Accent2 33" xfId="2435"/>
    <cellStyle name="Accent2 34" xfId="2436"/>
    <cellStyle name="Accent2 35" xfId="2437"/>
    <cellStyle name="Accent2 36" xfId="2438"/>
    <cellStyle name="Accent2 37" xfId="2439"/>
    <cellStyle name="Accent2 38" xfId="2440"/>
    <cellStyle name="Accent2 39" xfId="2441"/>
    <cellStyle name="Accent2 4" xfId="2442"/>
    <cellStyle name="Accent2 40" xfId="2443"/>
    <cellStyle name="Accent2 41" xfId="2444"/>
    <cellStyle name="Accent2 42" xfId="2445"/>
    <cellStyle name="Accent2 43" xfId="2446"/>
    <cellStyle name="Accent2 5" xfId="2447"/>
    <cellStyle name="Accent2 6" xfId="2448"/>
    <cellStyle name="Accent2 7" xfId="2449"/>
    <cellStyle name="Accent2 8" xfId="2450"/>
    <cellStyle name="Accent2 9" xfId="2451"/>
    <cellStyle name="Accent3 10" xfId="2452"/>
    <cellStyle name="Accent3 11" xfId="2453"/>
    <cellStyle name="Accent3 12" xfId="2454"/>
    <cellStyle name="Accent3 13" xfId="2455"/>
    <cellStyle name="Accent3 14" xfId="2456"/>
    <cellStyle name="Accent3 15" xfId="2457"/>
    <cellStyle name="Accent3 16" xfId="2458"/>
    <cellStyle name="Accent3 17" xfId="2459"/>
    <cellStyle name="Accent3 18" xfId="2460"/>
    <cellStyle name="Accent3 19" xfId="2461"/>
    <cellStyle name="Accent3 2" xfId="2462"/>
    <cellStyle name="Accent3 20" xfId="2463"/>
    <cellStyle name="Accent3 21" xfId="2464"/>
    <cellStyle name="Accent3 22" xfId="2465"/>
    <cellStyle name="Accent3 23" xfId="2466"/>
    <cellStyle name="Accent3 24" xfId="2467"/>
    <cellStyle name="Accent3 25" xfId="2468"/>
    <cellStyle name="Accent3 26" xfId="2469"/>
    <cellStyle name="Accent3 27" xfId="2470"/>
    <cellStyle name="Accent3 28" xfId="2471"/>
    <cellStyle name="Accent3 29" xfId="2472"/>
    <cellStyle name="Accent3 3" xfId="2473"/>
    <cellStyle name="Accent3 30" xfId="2474"/>
    <cellStyle name="Accent3 31" xfId="2475"/>
    <cellStyle name="Accent3 32" xfId="2476"/>
    <cellStyle name="Accent3 33" xfId="2477"/>
    <cellStyle name="Accent3 34" xfId="2478"/>
    <cellStyle name="Accent3 35" xfId="2479"/>
    <cellStyle name="Accent3 36" xfId="2480"/>
    <cellStyle name="Accent3 37" xfId="2481"/>
    <cellStyle name="Accent3 38" xfId="2482"/>
    <cellStyle name="Accent3 39" xfId="2483"/>
    <cellStyle name="Accent3 4" xfId="2484"/>
    <cellStyle name="Accent3 40" xfId="2485"/>
    <cellStyle name="Accent3 41" xfId="2486"/>
    <cellStyle name="Accent3 42" xfId="2487"/>
    <cellStyle name="Accent3 43" xfId="2488"/>
    <cellStyle name="Accent3 5" xfId="2489"/>
    <cellStyle name="Accent3 6" xfId="2490"/>
    <cellStyle name="Accent3 7" xfId="2491"/>
    <cellStyle name="Accent3 8" xfId="2492"/>
    <cellStyle name="Accent3 9" xfId="2493"/>
    <cellStyle name="Accent4 10" xfId="2494"/>
    <cellStyle name="Accent4 11" xfId="2495"/>
    <cellStyle name="Accent4 12" xfId="2496"/>
    <cellStyle name="Accent4 13" xfId="2497"/>
    <cellStyle name="Accent4 14" xfId="2498"/>
    <cellStyle name="Accent4 15" xfId="2499"/>
    <cellStyle name="Accent4 16" xfId="2500"/>
    <cellStyle name="Accent4 17" xfId="2501"/>
    <cellStyle name="Accent4 18" xfId="2502"/>
    <cellStyle name="Accent4 19" xfId="2503"/>
    <cellStyle name="Accent4 2" xfId="2504"/>
    <cellStyle name="Accent4 20" xfId="2505"/>
    <cellStyle name="Accent4 21" xfId="2506"/>
    <cellStyle name="Accent4 22" xfId="2507"/>
    <cellStyle name="Accent4 23" xfId="2508"/>
    <cellStyle name="Accent4 24" xfId="2509"/>
    <cellStyle name="Accent4 25" xfId="2510"/>
    <cellStyle name="Accent4 26" xfId="2511"/>
    <cellStyle name="Accent4 27" xfId="2512"/>
    <cellStyle name="Accent4 28" xfId="2513"/>
    <cellStyle name="Accent4 29" xfId="2514"/>
    <cellStyle name="Accent4 3" xfId="2515"/>
    <cellStyle name="Accent4 30" xfId="2516"/>
    <cellStyle name="Accent4 31" xfId="2517"/>
    <cellStyle name="Accent4 32" xfId="2518"/>
    <cellStyle name="Accent4 33" xfId="2519"/>
    <cellStyle name="Accent4 34" xfId="2520"/>
    <cellStyle name="Accent4 35" xfId="2521"/>
    <cellStyle name="Accent4 36" xfId="2522"/>
    <cellStyle name="Accent4 37" xfId="2523"/>
    <cellStyle name="Accent4 38" xfId="2524"/>
    <cellStyle name="Accent4 39" xfId="2525"/>
    <cellStyle name="Accent4 4" xfId="2526"/>
    <cellStyle name="Accent4 40" xfId="2527"/>
    <cellStyle name="Accent4 41" xfId="2528"/>
    <cellStyle name="Accent4 42" xfId="2529"/>
    <cellStyle name="Accent4 43" xfId="2530"/>
    <cellStyle name="Accent4 5" xfId="2531"/>
    <cellStyle name="Accent4 6" xfId="2532"/>
    <cellStyle name="Accent4 7" xfId="2533"/>
    <cellStyle name="Accent4 8" xfId="2534"/>
    <cellStyle name="Accent4 9" xfId="2535"/>
    <cellStyle name="Accent5 10" xfId="2536"/>
    <cellStyle name="Accent5 11" xfId="2537"/>
    <cellStyle name="Accent5 12" xfId="2538"/>
    <cellStyle name="Accent5 13" xfId="2539"/>
    <cellStyle name="Accent5 14" xfId="2540"/>
    <cellStyle name="Accent5 15" xfId="2541"/>
    <cellStyle name="Accent5 16" xfId="2542"/>
    <cellStyle name="Accent5 17" xfId="2543"/>
    <cellStyle name="Accent5 18" xfId="2544"/>
    <cellStyle name="Accent5 19" xfId="2545"/>
    <cellStyle name="Accent5 2" xfId="2546"/>
    <cellStyle name="Accent5 20" xfId="2547"/>
    <cellStyle name="Accent5 21" xfId="2548"/>
    <cellStyle name="Accent5 22" xfId="2549"/>
    <cellStyle name="Accent5 23" xfId="2550"/>
    <cellStyle name="Accent5 24" xfId="2551"/>
    <cellStyle name="Accent5 25" xfId="2552"/>
    <cellStyle name="Accent5 26" xfId="2553"/>
    <cellStyle name="Accent5 27" xfId="2554"/>
    <cellStyle name="Accent5 28" xfId="2555"/>
    <cellStyle name="Accent5 29" xfId="2556"/>
    <cellStyle name="Accent5 3" xfId="2557"/>
    <cellStyle name="Accent5 30" xfId="2558"/>
    <cellStyle name="Accent5 31" xfId="2559"/>
    <cellStyle name="Accent5 32" xfId="2560"/>
    <cellStyle name="Accent5 33" xfId="2561"/>
    <cellStyle name="Accent5 34" xfId="2562"/>
    <cellStyle name="Accent5 35" xfId="2563"/>
    <cellStyle name="Accent5 36" xfId="2564"/>
    <cellStyle name="Accent5 37" xfId="2565"/>
    <cellStyle name="Accent5 38" xfId="2566"/>
    <cellStyle name="Accent5 39" xfId="2567"/>
    <cellStyle name="Accent5 4" xfId="2568"/>
    <cellStyle name="Accent5 40" xfId="2569"/>
    <cellStyle name="Accent5 41" xfId="2570"/>
    <cellStyle name="Accent5 42" xfId="2571"/>
    <cellStyle name="Accent5 43" xfId="2572"/>
    <cellStyle name="Accent5 5" xfId="2573"/>
    <cellStyle name="Accent5 6" xfId="2574"/>
    <cellStyle name="Accent5 7" xfId="2575"/>
    <cellStyle name="Accent5 8" xfId="2576"/>
    <cellStyle name="Accent5 9" xfId="2577"/>
    <cellStyle name="Accent6 10" xfId="2578"/>
    <cellStyle name="Accent6 11" xfId="2579"/>
    <cellStyle name="Accent6 12" xfId="2580"/>
    <cellStyle name="Accent6 13" xfId="2581"/>
    <cellStyle name="Accent6 14" xfId="2582"/>
    <cellStyle name="Accent6 15" xfId="2583"/>
    <cellStyle name="Accent6 16" xfId="2584"/>
    <cellStyle name="Accent6 17" xfId="2585"/>
    <cellStyle name="Accent6 18" xfId="2586"/>
    <cellStyle name="Accent6 19" xfId="2587"/>
    <cellStyle name="Accent6 2" xfId="2588"/>
    <cellStyle name="Accent6 20" xfId="2589"/>
    <cellStyle name="Accent6 21" xfId="2590"/>
    <cellStyle name="Accent6 22" xfId="2591"/>
    <cellStyle name="Accent6 23" xfId="2592"/>
    <cellStyle name="Accent6 24" xfId="2593"/>
    <cellStyle name="Accent6 25" xfId="2594"/>
    <cellStyle name="Accent6 26" xfId="2595"/>
    <cellStyle name="Accent6 27" xfId="2596"/>
    <cellStyle name="Accent6 28" xfId="2597"/>
    <cellStyle name="Accent6 29" xfId="2598"/>
    <cellStyle name="Accent6 3" xfId="2599"/>
    <cellStyle name="Accent6 30" xfId="2600"/>
    <cellStyle name="Accent6 31" xfId="2601"/>
    <cellStyle name="Accent6 32" xfId="2602"/>
    <cellStyle name="Accent6 33" xfId="2603"/>
    <cellStyle name="Accent6 34" xfId="2604"/>
    <cellStyle name="Accent6 35" xfId="2605"/>
    <cellStyle name="Accent6 36" xfId="2606"/>
    <cellStyle name="Accent6 37" xfId="2607"/>
    <cellStyle name="Accent6 38" xfId="2608"/>
    <cellStyle name="Accent6 39" xfId="2609"/>
    <cellStyle name="Accent6 4" xfId="2610"/>
    <cellStyle name="Accent6 40" xfId="2611"/>
    <cellStyle name="Accent6 41" xfId="2612"/>
    <cellStyle name="Accent6 42" xfId="2613"/>
    <cellStyle name="Accent6 43" xfId="2614"/>
    <cellStyle name="Accent6 5" xfId="2615"/>
    <cellStyle name="Accent6 6" xfId="2616"/>
    <cellStyle name="Accent6 7" xfId="2617"/>
    <cellStyle name="Accent6 8" xfId="2618"/>
    <cellStyle name="Accent6 9" xfId="2619"/>
    <cellStyle name="Bad 10" xfId="2620"/>
    <cellStyle name="Bad 11" xfId="2621"/>
    <cellStyle name="Bad 12" xfId="2622"/>
    <cellStyle name="Bad 13" xfId="2623"/>
    <cellStyle name="Bad 14" xfId="2624"/>
    <cellStyle name="Bad 15" xfId="2625"/>
    <cellStyle name="Bad 16" xfId="2626"/>
    <cellStyle name="Bad 17" xfId="2627"/>
    <cellStyle name="Bad 18" xfId="2628"/>
    <cellStyle name="Bad 19" xfId="2629"/>
    <cellStyle name="Bad 2" xfId="2630"/>
    <cellStyle name="Bad 20" xfId="2631"/>
    <cellStyle name="Bad 21" xfId="2632"/>
    <cellStyle name="Bad 22" xfId="2633"/>
    <cellStyle name="Bad 23" xfId="2634"/>
    <cellStyle name="Bad 24" xfId="2635"/>
    <cellStyle name="Bad 25" xfId="2636"/>
    <cellStyle name="Bad 26" xfId="2637"/>
    <cellStyle name="Bad 27" xfId="2638"/>
    <cellStyle name="Bad 28" xfId="2639"/>
    <cellStyle name="Bad 29" xfId="2640"/>
    <cellStyle name="Bad 3" xfId="2641"/>
    <cellStyle name="Bad 30" xfId="2642"/>
    <cellStyle name="Bad 31" xfId="2643"/>
    <cellStyle name="Bad 32" xfId="2644"/>
    <cellStyle name="Bad 33" xfId="2645"/>
    <cellStyle name="Bad 34" xfId="2646"/>
    <cellStyle name="Bad 35" xfId="2647"/>
    <cellStyle name="Bad 36" xfId="2648"/>
    <cellStyle name="Bad 37" xfId="2649"/>
    <cellStyle name="Bad 38" xfId="2650"/>
    <cellStyle name="Bad 39" xfId="2651"/>
    <cellStyle name="Bad 4" xfId="2652"/>
    <cellStyle name="Bad 40" xfId="2653"/>
    <cellStyle name="Bad 41" xfId="2654"/>
    <cellStyle name="Bad 42" xfId="2655"/>
    <cellStyle name="Bad 43" xfId="2656"/>
    <cellStyle name="Bad 5" xfId="2657"/>
    <cellStyle name="Bad 6" xfId="2658"/>
    <cellStyle name="Bad 7" xfId="2659"/>
    <cellStyle name="Bad 8" xfId="2660"/>
    <cellStyle name="Bad 9" xfId="2661"/>
    <cellStyle name="BlankedZeros" xfId="2662"/>
    <cellStyle name="Calc Currency (0)" xfId="2663"/>
    <cellStyle name="Calc Currency (0) 10" xfId="2664"/>
    <cellStyle name="Calc Currency (0) 10 2" xfId="2665"/>
    <cellStyle name="Calc Currency (0) 11" xfId="2666"/>
    <cellStyle name="Calc Currency (0) 11 2" xfId="2667"/>
    <cellStyle name="Calc Currency (0) 12" xfId="2668"/>
    <cellStyle name="Calc Currency (0) 12 2" xfId="2669"/>
    <cellStyle name="Calc Currency (0) 13" xfId="2670"/>
    <cellStyle name="Calc Currency (0) 13 2" xfId="2671"/>
    <cellStyle name="Calc Currency (0) 14" xfId="2672"/>
    <cellStyle name="Calc Currency (0) 14 2" xfId="2673"/>
    <cellStyle name="Calc Currency (0) 15" xfId="2674"/>
    <cellStyle name="Calc Currency (0) 15 2" xfId="2675"/>
    <cellStyle name="Calc Currency (0) 16" xfId="2676"/>
    <cellStyle name="Calc Currency (0) 16 2" xfId="2677"/>
    <cellStyle name="Calc Currency (0) 17" xfId="2678"/>
    <cellStyle name="Calc Currency (0) 17 2" xfId="2679"/>
    <cellStyle name="Calc Currency (0) 18" xfId="2680"/>
    <cellStyle name="Calc Currency (0) 18 2" xfId="2681"/>
    <cellStyle name="Calc Currency (0) 19" xfId="2682"/>
    <cellStyle name="Calc Currency (0) 19 2" xfId="2683"/>
    <cellStyle name="Calc Currency (0) 2" xfId="2684"/>
    <cellStyle name="Calc Currency (0) 2 2" xfId="2685"/>
    <cellStyle name="Calc Currency (0) 20" xfId="2686"/>
    <cellStyle name="Calc Currency (0) 20 2" xfId="2687"/>
    <cellStyle name="Calc Currency (0) 21" xfId="2688"/>
    <cellStyle name="Calc Currency (0) 21 2" xfId="2689"/>
    <cellStyle name="Calc Currency (0) 22" xfId="2690"/>
    <cellStyle name="Calc Currency (0) 22 2" xfId="2691"/>
    <cellStyle name="Calc Currency (0) 23" xfId="2692"/>
    <cellStyle name="Calc Currency (0) 23 2" xfId="2693"/>
    <cellStyle name="Calc Currency (0) 24" xfId="2694"/>
    <cellStyle name="Calc Currency (0) 24 2" xfId="2695"/>
    <cellStyle name="Calc Currency (0) 25" xfId="2696"/>
    <cellStyle name="Calc Currency (0) 25 2" xfId="2697"/>
    <cellStyle name="Calc Currency (0) 26" xfId="2698"/>
    <cellStyle name="Calc Currency (0) 26 2" xfId="2699"/>
    <cellStyle name="Calc Currency (0) 27" xfId="2700"/>
    <cellStyle name="Calc Currency (0) 27 2" xfId="2701"/>
    <cellStyle name="Calc Currency (0) 28" xfId="2702"/>
    <cellStyle name="Calc Currency (0) 28 2" xfId="2703"/>
    <cellStyle name="Calc Currency (0) 29" xfId="2704"/>
    <cellStyle name="Calc Currency (0) 29 2" xfId="2705"/>
    <cellStyle name="Calc Currency (0) 3" xfId="2706"/>
    <cellStyle name="Calc Currency (0) 3 2" xfId="2707"/>
    <cellStyle name="Calc Currency (0) 30" xfId="2708"/>
    <cellStyle name="Calc Currency (0) 4" xfId="2709"/>
    <cellStyle name="Calc Currency (0) 4 2" xfId="2710"/>
    <cellStyle name="Calc Currency (0) 5" xfId="2711"/>
    <cellStyle name="Calc Currency (0) 5 2" xfId="2712"/>
    <cellStyle name="Calc Currency (0) 6" xfId="2713"/>
    <cellStyle name="Calc Currency (0) 6 2" xfId="2714"/>
    <cellStyle name="Calc Currency (0) 7" xfId="2715"/>
    <cellStyle name="Calc Currency (0) 7 2" xfId="2716"/>
    <cellStyle name="Calc Currency (0) 8" xfId="2717"/>
    <cellStyle name="Calc Currency (0) 8 2" xfId="2718"/>
    <cellStyle name="Calc Currency (0) 9" xfId="2719"/>
    <cellStyle name="Calc Currency (0) 9 2" xfId="2720"/>
    <cellStyle name="Calc Currency (2)" xfId="2721"/>
    <cellStyle name="Calc Currency (2) 10" xfId="2722"/>
    <cellStyle name="Calc Currency (2) 10 2" xfId="2723"/>
    <cellStyle name="Calc Currency (2) 11" xfId="2724"/>
    <cellStyle name="Calc Currency (2) 11 2" xfId="2725"/>
    <cellStyle name="Calc Currency (2) 12" xfId="2726"/>
    <cellStyle name="Calc Currency (2) 12 2" xfId="2727"/>
    <cellStyle name="Calc Currency (2) 13" xfId="2728"/>
    <cellStyle name="Calc Currency (2) 13 2" xfId="2729"/>
    <cellStyle name="Calc Currency (2) 14" xfId="2730"/>
    <cellStyle name="Calc Currency (2) 14 2" xfId="2731"/>
    <cellStyle name="Calc Currency (2) 15" xfId="2732"/>
    <cellStyle name="Calc Currency (2) 15 2" xfId="2733"/>
    <cellStyle name="Calc Currency (2) 16" xfId="2734"/>
    <cellStyle name="Calc Currency (2) 16 2" xfId="2735"/>
    <cellStyle name="Calc Currency (2) 17" xfId="2736"/>
    <cellStyle name="Calc Currency (2) 17 2" xfId="2737"/>
    <cellStyle name="Calc Currency (2) 18" xfId="2738"/>
    <cellStyle name="Calc Currency (2) 18 2" xfId="2739"/>
    <cellStyle name="Calc Currency (2) 19" xfId="2740"/>
    <cellStyle name="Calc Currency (2) 19 2" xfId="2741"/>
    <cellStyle name="Calc Currency (2) 2" xfId="2742"/>
    <cellStyle name="Calc Currency (2) 2 2" xfId="2743"/>
    <cellStyle name="Calc Currency (2) 20" xfId="2744"/>
    <cellStyle name="Calc Currency (2) 20 2" xfId="2745"/>
    <cellStyle name="Calc Currency (2) 21" xfId="2746"/>
    <cellStyle name="Calc Currency (2) 21 2" xfId="2747"/>
    <cellStyle name="Calc Currency (2) 22" xfId="2748"/>
    <cellStyle name="Calc Currency (2) 22 2" xfId="2749"/>
    <cellStyle name="Calc Currency (2) 23" xfId="2750"/>
    <cellStyle name="Calc Currency (2) 23 2" xfId="2751"/>
    <cellStyle name="Calc Currency (2) 24" xfId="2752"/>
    <cellStyle name="Calc Currency (2) 24 2" xfId="2753"/>
    <cellStyle name="Calc Currency (2) 25" xfId="2754"/>
    <cellStyle name="Calc Currency (2) 25 2" xfId="2755"/>
    <cellStyle name="Calc Currency (2) 26" xfId="2756"/>
    <cellStyle name="Calc Currency (2) 26 2" xfId="2757"/>
    <cellStyle name="Calc Currency (2) 27" xfId="2758"/>
    <cellStyle name="Calc Currency (2) 27 2" xfId="2759"/>
    <cellStyle name="Calc Currency (2) 28" xfId="2760"/>
    <cellStyle name="Calc Currency (2) 28 2" xfId="2761"/>
    <cellStyle name="Calc Currency (2) 29" xfId="2762"/>
    <cellStyle name="Calc Currency (2) 29 2" xfId="2763"/>
    <cellStyle name="Calc Currency (2) 3" xfId="2764"/>
    <cellStyle name="Calc Currency (2) 3 2" xfId="2765"/>
    <cellStyle name="Calc Currency (2) 30" xfId="2766"/>
    <cellStyle name="Calc Currency (2) 4" xfId="2767"/>
    <cellStyle name="Calc Currency (2) 4 2" xfId="2768"/>
    <cellStyle name="Calc Currency (2) 5" xfId="2769"/>
    <cellStyle name="Calc Currency (2) 5 2" xfId="2770"/>
    <cellStyle name="Calc Currency (2) 6" xfId="2771"/>
    <cellStyle name="Calc Currency (2) 6 2" xfId="2772"/>
    <cellStyle name="Calc Currency (2) 7" xfId="2773"/>
    <cellStyle name="Calc Currency (2) 7 2" xfId="2774"/>
    <cellStyle name="Calc Currency (2) 8" xfId="2775"/>
    <cellStyle name="Calc Currency (2) 8 2" xfId="2776"/>
    <cellStyle name="Calc Currency (2) 9" xfId="2777"/>
    <cellStyle name="Calc Currency (2) 9 2" xfId="2778"/>
    <cellStyle name="Calc Percent (0)" xfId="2779"/>
    <cellStyle name="Calc Percent (0) 10" xfId="2780"/>
    <cellStyle name="Calc Percent (0) 10 2" xfId="2781"/>
    <cellStyle name="Calc Percent (0) 11" xfId="2782"/>
    <cellStyle name="Calc Percent (0) 11 2" xfId="2783"/>
    <cellStyle name="Calc Percent (0) 12" xfId="2784"/>
    <cellStyle name="Calc Percent (0) 12 2" xfId="2785"/>
    <cellStyle name="Calc Percent (0) 13" xfId="2786"/>
    <cellStyle name="Calc Percent (0) 13 2" xfId="2787"/>
    <cellStyle name="Calc Percent (0) 14" xfId="2788"/>
    <cellStyle name="Calc Percent (0) 14 2" xfId="2789"/>
    <cellStyle name="Calc Percent (0) 15" xfId="2790"/>
    <cellStyle name="Calc Percent (0) 15 2" xfId="2791"/>
    <cellStyle name="Calc Percent (0) 16" xfId="2792"/>
    <cellStyle name="Calc Percent (0) 16 2" xfId="2793"/>
    <cellStyle name="Calc Percent (0) 17" xfId="2794"/>
    <cellStyle name="Calc Percent (0) 17 2" xfId="2795"/>
    <cellStyle name="Calc Percent (0) 18" xfId="2796"/>
    <cellStyle name="Calc Percent (0) 18 2" xfId="2797"/>
    <cellStyle name="Calc Percent (0) 19" xfId="2798"/>
    <cellStyle name="Calc Percent (0) 19 2" xfId="2799"/>
    <cellStyle name="Calc Percent (0) 2" xfId="2800"/>
    <cellStyle name="Calc Percent (0) 2 2" xfId="2801"/>
    <cellStyle name="Calc Percent (0) 20" xfId="2802"/>
    <cellStyle name="Calc Percent (0) 20 2" xfId="2803"/>
    <cellStyle name="Calc Percent (0) 21" xfId="2804"/>
    <cellStyle name="Calc Percent (0) 21 2" xfId="2805"/>
    <cellStyle name="Calc Percent (0) 22" xfId="2806"/>
    <cellStyle name="Calc Percent (0) 22 2" xfId="2807"/>
    <cellStyle name="Calc Percent (0) 23" xfId="2808"/>
    <cellStyle name="Calc Percent (0) 23 2" xfId="2809"/>
    <cellStyle name="Calc Percent (0) 24" xfId="2810"/>
    <cellStyle name="Calc Percent (0) 24 2" xfId="2811"/>
    <cellStyle name="Calc Percent (0) 25" xfId="2812"/>
    <cellStyle name="Calc Percent (0) 25 2" xfId="2813"/>
    <cellStyle name="Calc Percent (0) 26" xfId="2814"/>
    <cellStyle name="Calc Percent (0) 26 2" xfId="2815"/>
    <cellStyle name="Calc Percent (0) 27" xfId="2816"/>
    <cellStyle name="Calc Percent (0) 27 2" xfId="2817"/>
    <cellStyle name="Calc Percent (0) 28" xfId="2818"/>
    <cellStyle name="Calc Percent (0) 28 2" xfId="2819"/>
    <cellStyle name="Calc Percent (0) 29" xfId="2820"/>
    <cellStyle name="Calc Percent (0) 29 2" xfId="2821"/>
    <cellStyle name="Calc Percent (0) 3" xfId="2822"/>
    <cellStyle name="Calc Percent (0) 3 2" xfId="2823"/>
    <cellStyle name="Calc Percent (0) 30" xfId="2824"/>
    <cellStyle name="Calc Percent (0) 4" xfId="2825"/>
    <cellStyle name="Calc Percent (0) 4 2" xfId="2826"/>
    <cellStyle name="Calc Percent (0) 5" xfId="2827"/>
    <cellStyle name="Calc Percent (0) 5 2" xfId="2828"/>
    <cellStyle name="Calc Percent (0) 6" xfId="2829"/>
    <cellStyle name="Calc Percent (0) 6 2" xfId="2830"/>
    <cellStyle name="Calc Percent (0) 7" xfId="2831"/>
    <cellStyle name="Calc Percent (0) 7 2" xfId="2832"/>
    <cellStyle name="Calc Percent (0) 8" xfId="2833"/>
    <cellStyle name="Calc Percent (0) 8 2" xfId="2834"/>
    <cellStyle name="Calc Percent (0) 9" xfId="2835"/>
    <cellStyle name="Calc Percent (0) 9 2" xfId="2836"/>
    <cellStyle name="Calc Percent (1)" xfId="2837"/>
    <cellStyle name="Calc Percent (1) 10" xfId="2838"/>
    <cellStyle name="Calc Percent (1) 11" xfId="2839"/>
    <cellStyle name="Calc Percent (1) 12" xfId="2840"/>
    <cellStyle name="Calc Percent (1) 13" xfId="2841"/>
    <cellStyle name="Calc Percent (1) 14" xfId="2842"/>
    <cellStyle name="Calc Percent (1) 15" xfId="2843"/>
    <cellStyle name="Calc Percent (1) 16" xfId="2844"/>
    <cellStyle name="Calc Percent (1) 17" xfId="2845"/>
    <cellStyle name="Calc Percent (1) 18" xfId="2846"/>
    <cellStyle name="Calc Percent (1) 19" xfId="2847"/>
    <cellStyle name="Calc Percent (1) 2" xfId="2848"/>
    <cellStyle name="Calc Percent (1) 20" xfId="2849"/>
    <cellStyle name="Calc Percent (1) 21" xfId="2850"/>
    <cellStyle name="Calc Percent (1) 22" xfId="2851"/>
    <cellStyle name="Calc Percent (1) 23" xfId="2852"/>
    <cellStyle name="Calc Percent (1) 24" xfId="2853"/>
    <cellStyle name="Calc Percent (1) 25" xfId="2854"/>
    <cellStyle name="Calc Percent (1) 26" xfId="2855"/>
    <cellStyle name="Calc Percent (1) 27" xfId="2856"/>
    <cellStyle name="Calc Percent (1) 28" xfId="2857"/>
    <cellStyle name="Calc Percent (1) 29" xfId="2858"/>
    <cellStyle name="Calc Percent (1) 3" xfId="2859"/>
    <cellStyle name="Calc Percent (1) 4" xfId="2860"/>
    <cellStyle name="Calc Percent (1) 5" xfId="2861"/>
    <cellStyle name="Calc Percent (1) 6" xfId="2862"/>
    <cellStyle name="Calc Percent (1) 7" xfId="2863"/>
    <cellStyle name="Calc Percent (1) 8" xfId="2864"/>
    <cellStyle name="Calc Percent (1) 9" xfId="2865"/>
    <cellStyle name="Calc Percent (2)" xfId="2866"/>
    <cellStyle name="Calc Percent (2) 10" xfId="2867"/>
    <cellStyle name="Calc Percent (2) 10 2" xfId="2868"/>
    <cellStyle name="Calc Percent (2) 11" xfId="2869"/>
    <cellStyle name="Calc Percent (2) 11 2" xfId="2870"/>
    <cellStyle name="Calc Percent (2) 12" xfId="2871"/>
    <cellStyle name="Calc Percent (2) 12 2" xfId="2872"/>
    <cellStyle name="Calc Percent (2) 13" xfId="2873"/>
    <cellStyle name="Calc Percent (2) 13 2" xfId="2874"/>
    <cellStyle name="Calc Percent (2) 14" xfId="2875"/>
    <cellStyle name="Calc Percent (2) 14 2" xfId="2876"/>
    <cellStyle name="Calc Percent (2) 15" xfId="2877"/>
    <cellStyle name="Calc Percent (2) 15 2" xfId="2878"/>
    <cellStyle name="Calc Percent (2) 16" xfId="2879"/>
    <cellStyle name="Calc Percent (2) 16 2" xfId="2880"/>
    <cellStyle name="Calc Percent (2) 17" xfId="2881"/>
    <cellStyle name="Calc Percent (2) 17 2" xfId="2882"/>
    <cellStyle name="Calc Percent (2) 18" xfId="2883"/>
    <cellStyle name="Calc Percent (2) 18 2" xfId="2884"/>
    <cellStyle name="Calc Percent (2) 19" xfId="2885"/>
    <cellStyle name="Calc Percent (2) 19 2" xfId="2886"/>
    <cellStyle name="Calc Percent (2) 2" xfId="2887"/>
    <cellStyle name="Calc Percent (2) 2 2" xfId="2888"/>
    <cellStyle name="Calc Percent (2) 20" xfId="2889"/>
    <cellStyle name="Calc Percent (2) 20 2" xfId="2890"/>
    <cellStyle name="Calc Percent (2) 21" xfId="2891"/>
    <cellStyle name="Calc Percent (2) 21 2" xfId="2892"/>
    <cellStyle name="Calc Percent (2) 22" xfId="2893"/>
    <cellStyle name="Calc Percent (2) 22 2" xfId="2894"/>
    <cellStyle name="Calc Percent (2) 23" xfId="2895"/>
    <cellStyle name="Calc Percent (2) 23 2" xfId="2896"/>
    <cellStyle name="Calc Percent (2) 24" xfId="2897"/>
    <cellStyle name="Calc Percent (2) 24 2" xfId="2898"/>
    <cellStyle name="Calc Percent (2) 25" xfId="2899"/>
    <cellStyle name="Calc Percent (2) 25 2" xfId="2900"/>
    <cellStyle name="Calc Percent (2) 26" xfId="2901"/>
    <cellStyle name="Calc Percent (2) 26 2" xfId="2902"/>
    <cellStyle name="Calc Percent (2) 27" xfId="2903"/>
    <cellStyle name="Calc Percent (2) 27 2" xfId="2904"/>
    <cellStyle name="Calc Percent (2) 28" xfId="2905"/>
    <cellStyle name="Calc Percent (2) 28 2" xfId="2906"/>
    <cellStyle name="Calc Percent (2) 29" xfId="2907"/>
    <cellStyle name="Calc Percent (2) 29 2" xfId="2908"/>
    <cellStyle name="Calc Percent (2) 3" xfId="2909"/>
    <cellStyle name="Calc Percent (2) 3 2" xfId="2910"/>
    <cellStyle name="Calc Percent (2) 30" xfId="2911"/>
    <cellStyle name="Calc Percent (2) 4" xfId="2912"/>
    <cellStyle name="Calc Percent (2) 4 2" xfId="2913"/>
    <cellStyle name="Calc Percent (2) 5" xfId="2914"/>
    <cellStyle name="Calc Percent (2) 5 2" xfId="2915"/>
    <cellStyle name="Calc Percent (2) 6" xfId="2916"/>
    <cellStyle name="Calc Percent (2) 6 2" xfId="2917"/>
    <cellStyle name="Calc Percent (2) 7" xfId="2918"/>
    <cellStyle name="Calc Percent (2) 7 2" xfId="2919"/>
    <cellStyle name="Calc Percent (2) 8" xfId="2920"/>
    <cellStyle name="Calc Percent (2) 8 2" xfId="2921"/>
    <cellStyle name="Calc Percent (2) 9" xfId="2922"/>
    <cellStyle name="Calc Percent (2) 9 2" xfId="2923"/>
    <cellStyle name="Calc Units (0)" xfId="2924"/>
    <cellStyle name="Calc Units (0) 10" xfId="2925"/>
    <cellStyle name="Calc Units (0) 10 2" xfId="2926"/>
    <cellStyle name="Calc Units (0) 11" xfId="2927"/>
    <cellStyle name="Calc Units (0) 11 2" xfId="2928"/>
    <cellStyle name="Calc Units (0) 12" xfId="2929"/>
    <cellStyle name="Calc Units (0) 12 2" xfId="2930"/>
    <cellStyle name="Calc Units (0) 13" xfId="2931"/>
    <cellStyle name="Calc Units (0) 13 2" xfId="2932"/>
    <cellStyle name="Calc Units (0) 14" xfId="2933"/>
    <cellStyle name="Calc Units (0) 14 2" xfId="2934"/>
    <cellStyle name="Calc Units (0) 15" xfId="2935"/>
    <cellStyle name="Calc Units (0) 15 2" xfId="2936"/>
    <cellStyle name="Calc Units (0) 16" xfId="2937"/>
    <cellStyle name="Calc Units (0) 16 2" xfId="2938"/>
    <cellStyle name="Calc Units (0) 17" xfId="2939"/>
    <cellStyle name="Calc Units (0) 17 2" xfId="2940"/>
    <cellStyle name="Calc Units (0) 18" xfId="2941"/>
    <cellStyle name="Calc Units (0) 18 2" xfId="2942"/>
    <cellStyle name="Calc Units (0) 19" xfId="2943"/>
    <cellStyle name="Calc Units (0) 19 2" xfId="2944"/>
    <cellStyle name="Calc Units (0) 2" xfId="2945"/>
    <cellStyle name="Calc Units (0) 2 2" xfId="2946"/>
    <cellStyle name="Calc Units (0) 20" xfId="2947"/>
    <cellStyle name="Calc Units (0) 20 2" xfId="2948"/>
    <cellStyle name="Calc Units (0) 21" xfId="2949"/>
    <cellStyle name="Calc Units (0) 21 2" xfId="2950"/>
    <cellStyle name="Calc Units (0) 22" xfId="2951"/>
    <cellStyle name="Calc Units (0) 22 2" xfId="2952"/>
    <cellStyle name="Calc Units (0) 23" xfId="2953"/>
    <cellStyle name="Calc Units (0) 23 2" xfId="2954"/>
    <cellStyle name="Calc Units (0) 24" xfId="2955"/>
    <cellStyle name="Calc Units (0) 24 2" xfId="2956"/>
    <cellStyle name="Calc Units (0) 25" xfId="2957"/>
    <cellStyle name="Calc Units (0) 25 2" xfId="2958"/>
    <cellStyle name="Calc Units (0) 26" xfId="2959"/>
    <cellStyle name="Calc Units (0) 26 2" xfId="2960"/>
    <cellStyle name="Calc Units (0) 27" xfId="2961"/>
    <cellStyle name="Calc Units (0) 27 2" xfId="2962"/>
    <cellStyle name="Calc Units (0) 28" xfId="2963"/>
    <cellStyle name="Calc Units (0) 28 2" xfId="2964"/>
    <cellStyle name="Calc Units (0) 29" xfId="2965"/>
    <cellStyle name="Calc Units (0) 29 2" xfId="2966"/>
    <cellStyle name="Calc Units (0) 3" xfId="2967"/>
    <cellStyle name="Calc Units (0) 3 2" xfId="2968"/>
    <cellStyle name="Calc Units (0) 30" xfId="2969"/>
    <cellStyle name="Calc Units (0) 4" xfId="2970"/>
    <cellStyle name="Calc Units (0) 4 2" xfId="2971"/>
    <cellStyle name="Calc Units (0) 5" xfId="2972"/>
    <cellStyle name="Calc Units (0) 5 2" xfId="2973"/>
    <cellStyle name="Calc Units (0) 6" xfId="2974"/>
    <cellStyle name="Calc Units (0) 6 2" xfId="2975"/>
    <cellStyle name="Calc Units (0) 7" xfId="2976"/>
    <cellStyle name="Calc Units (0) 7 2" xfId="2977"/>
    <cellStyle name="Calc Units (0) 8" xfId="2978"/>
    <cellStyle name="Calc Units (0) 8 2" xfId="2979"/>
    <cellStyle name="Calc Units (0) 9" xfId="2980"/>
    <cellStyle name="Calc Units (0) 9 2" xfId="2981"/>
    <cellStyle name="Calc Units (1)" xfId="2982"/>
    <cellStyle name="Calc Units (1) 10" xfId="2983"/>
    <cellStyle name="Calc Units (1) 10 2" xfId="2984"/>
    <cellStyle name="Calc Units (1) 11" xfId="2985"/>
    <cellStyle name="Calc Units (1) 11 2" xfId="2986"/>
    <cellStyle name="Calc Units (1) 12" xfId="2987"/>
    <cellStyle name="Calc Units (1) 12 2" xfId="2988"/>
    <cellStyle name="Calc Units (1) 13" xfId="2989"/>
    <cellStyle name="Calc Units (1) 13 2" xfId="2990"/>
    <cellStyle name="Calc Units (1) 14" xfId="2991"/>
    <cellStyle name="Calc Units (1) 14 2" xfId="2992"/>
    <cellStyle name="Calc Units (1) 15" xfId="2993"/>
    <cellStyle name="Calc Units (1) 15 2" xfId="2994"/>
    <cellStyle name="Calc Units (1) 16" xfId="2995"/>
    <cellStyle name="Calc Units (1) 16 2" xfId="2996"/>
    <cellStyle name="Calc Units (1) 17" xfId="2997"/>
    <cellStyle name="Calc Units (1) 17 2" xfId="2998"/>
    <cellStyle name="Calc Units (1) 18" xfId="2999"/>
    <cellStyle name="Calc Units (1) 18 2" xfId="3000"/>
    <cellStyle name="Calc Units (1) 19" xfId="3001"/>
    <cellStyle name="Calc Units (1) 19 2" xfId="3002"/>
    <cellStyle name="Calc Units (1) 2" xfId="3003"/>
    <cellStyle name="Calc Units (1) 2 2" xfId="3004"/>
    <cellStyle name="Calc Units (1) 20" xfId="3005"/>
    <cellStyle name="Calc Units (1) 20 2" xfId="3006"/>
    <cellStyle name="Calc Units (1) 21" xfId="3007"/>
    <cellStyle name="Calc Units (1) 21 2" xfId="3008"/>
    <cellStyle name="Calc Units (1) 22" xfId="3009"/>
    <cellStyle name="Calc Units (1) 22 2" xfId="3010"/>
    <cellStyle name="Calc Units (1) 23" xfId="3011"/>
    <cellStyle name="Calc Units (1) 23 2" xfId="3012"/>
    <cellStyle name="Calc Units (1) 24" xfId="3013"/>
    <cellStyle name="Calc Units (1) 24 2" xfId="3014"/>
    <cellStyle name="Calc Units (1) 25" xfId="3015"/>
    <cellStyle name="Calc Units (1) 25 2" xfId="3016"/>
    <cellStyle name="Calc Units (1) 26" xfId="3017"/>
    <cellStyle name="Calc Units (1) 26 2" xfId="3018"/>
    <cellStyle name="Calc Units (1) 27" xfId="3019"/>
    <cellStyle name="Calc Units (1) 27 2" xfId="3020"/>
    <cellStyle name="Calc Units (1) 28" xfId="3021"/>
    <cellStyle name="Calc Units (1) 28 2" xfId="3022"/>
    <cellStyle name="Calc Units (1) 29" xfId="3023"/>
    <cellStyle name="Calc Units (1) 29 2" xfId="3024"/>
    <cellStyle name="Calc Units (1) 3" xfId="3025"/>
    <cellStyle name="Calc Units (1) 3 2" xfId="3026"/>
    <cellStyle name="Calc Units (1) 30" xfId="3027"/>
    <cellStyle name="Calc Units (1) 4" xfId="3028"/>
    <cellStyle name="Calc Units (1) 4 2" xfId="3029"/>
    <cellStyle name="Calc Units (1) 5" xfId="3030"/>
    <cellStyle name="Calc Units (1) 5 2" xfId="3031"/>
    <cellStyle name="Calc Units (1) 6" xfId="3032"/>
    <cellStyle name="Calc Units (1) 6 2" xfId="3033"/>
    <cellStyle name="Calc Units (1) 7" xfId="3034"/>
    <cellStyle name="Calc Units (1) 7 2" xfId="3035"/>
    <cellStyle name="Calc Units (1) 8" xfId="3036"/>
    <cellStyle name="Calc Units (1) 8 2" xfId="3037"/>
    <cellStyle name="Calc Units (1) 9" xfId="3038"/>
    <cellStyle name="Calc Units (1) 9 2" xfId="3039"/>
    <cellStyle name="Calc Units (2)" xfId="3040"/>
    <cellStyle name="Calc Units (2) 10" xfId="3041"/>
    <cellStyle name="Calc Units (2) 10 2" xfId="3042"/>
    <cellStyle name="Calc Units (2) 11" xfId="3043"/>
    <cellStyle name="Calc Units (2) 11 2" xfId="3044"/>
    <cellStyle name="Calc Units (2) 12" xfId="3045"/>
    <cellStyle name="Calc Units (2) 12 2" xfId="3046"/>
    <cellStyle name="Calc Units (2) 13" xfId="3047"/>
    <cellStyle name="Calc Units (2) 13 2" xfId="3048"/>
    <cellStyle name="Calc Units (2) 14" xfId="3049"/>
    <cellStyle name="Calc Units (2) 14 2" xfId="3050"/>
    <cellStyle name="Calc Units (2) 15" xfId="3051"/>
    <cellStyle name="Calc Units (2) 15 2" xfId="3052"/>
    <cellStyle name="Calc Units (2) 16" xfId="3053"/>
    <cellStyle name="Calc Units (2) 16 2" xfId="3054"/>
    <cellStyle name="Calc Units (2) 17" xfId="3055"/>
    <cellStyle name="Calc Units (2) 17 2" xfId="3056"/>
    <cellStyle name="Calc Units (2) 18" xfId="3057"/>
    <cellStyle name="Calc Units (2) 18 2" xfId="3058"/>
    <cellStyle name="Calc Units (2) 19" xfId="3059"/>
    <cellStyle name="Calc Units (2) 19 2" xfId="3060"/>
    <cellStyle name="Calc Units (2) 2" xfId="3061"/>
    <cellStyle name="Calc Units (2) 2 2" xfId="3062"/>
    <cellStyle name="Calc Units (2) 20" xfId="3063"/>
    <cellStyle name="Calc Units (2) 20 2" xfId="3064"/>
    <cellStyle name="Calc Units (2) 21" xfId="3065"/>
    <cellStyle name="Calc Units (2) 21 2" xfId="3066"/>
    <cellStyle name="Calc Units (2) 22" xfId="3067"/>
    <cellStyle name="Calc Units (2) 22 2" xfId="3068"/>
    <cellStyle name="Calc Units (2) 23" xfId="3069"/>
    <cellStyle name="Calc Units (2) 23 2" xfId="3070"/>
    <cellStyle name="Calc Units (2) 24" xfId="3071"/>
    <cellStyle name="Calc Units (2) 24 2" xfId="3072"/>
    <cellStyle name="Calc Units (2) 25" xfId="3073"/>
    <cellStyle name="Calc Units (2) 25 2" xfId="3074"/>
    <cellStyle name="Calc Units (2) 26" xfId="3075"/>
    <cellStyle name="Calc Units (2) 26 2" xfId="3076"/>
    <cellStyle name="Calc Units (2) 27" xfId="3077"/>
    <cellStyle name="Calc Units (2) 27 2" xfId="3078"/>
    <cellStyle name="Calc Units (2) 28" xfId="3079"/>
    <cellStyle name="Calc Units (2) 28 2" xfId="3080"/>
    <cellStyle name="Calc Units (2) 29" xfId="3081"/>
    <cellStyle name="Calc Units (2) 29 2" xfId="3082"/>
    <cellStyle name="Calc Units (2) 3" xfId="3083"/>
    <cellStyle name="Calc Units (2) 3 2" xfId="3084"/>
    <cellStyle name="Calc Units (2) 30" xfId="3085"/>
    <cellStyle name="Calc Units (2) 4" xfId="3086"/>
    <cellStyle name="Calc Units (2) 4 2" xfId="3087"/>
    <cellStyle name="Calc Units (2) 5" xfId="3088"/>
    <cellStyle name="Calc Units (2) 5 2" xfId="3089"/>
    <cellStyle name="Calc Units (2) 6" xfId="3090"/>
    <cellStyle name="Calc Units (2) 6 2" xfId="3091"/>
    <cellStyle name="Calc Units (2) 7" xfId="3092"/>
    <cellStyle name="Calc Units (2) 7 2" xfId="3093"/>
    <cellStyle name="Calc Units (2) 8" xfId="3094"/>
    <cellStyle name="Calc Units (2) 8 2" xfId="3095"/>
    <cellStyle name="Calc Units (2) 9" xfId="3096"/>
    <cellStyle name="Calc Units (2) 9 2" xfId="3097"/>
    <cellStyle name="Calculation 10" xfId="3098"/>
    <cellStyle name="Calculation 11" xfId="3099"/>
    <cellStyle name="Calculation 12" xfId="3100"/>
    <cellStyle name="Calculation 13" xfId="3101"/>
    <cellStyle name="Calculation 14" xfId="3102"/>
    <cellStyle name="Calculation 15" xfId="3103"/>
    <cellStyle name="Calculation 16" xfId="3104"/>
    <cellStyle name="Calculation 17" xfId="3105"/>
    <cellStyle name="Calculation 18" xfId="3106"/>
    <cellStyle name="Calculation 19" xfId="3107"/>
    <cellStyle name="Calculation 2" xfId="3108"/>
    <cellStyle name="Calculation 20" xfId="3109"/>
    <cellStyle name="Calculation 21" xfId="3110"/>
    <cellStyle name="Calculation 22" xfId="3111"/>
    <cellStyle name="Calculation 23" xfId="3112"/>
    <cellStyle name="Calculation 24" xfId="3113"/>
    <cellStyle name="Calculation 25" xfId="3114"/>
    <cellStyle name="Calculation 26" xfId="3115"/>
    <cellStyle name="Calculation 27" xfId="3116"/>
    <cellStyle name="Calculation 28" xfId="3117"/>
    <cellStyle name="Calculation 29" xfId="3118"/>
    <cellStyle name="Calculation 3" xfId="3119"/>
    <cellStyle name="Calculation 30" xfId="3120"/>
    <cellStyle name="Calculation 31" xfId="3121"/>
    <cellStyle name="Calculation 32" xfId="3122"/>
    <cellStyle name="Calculation 33" xfId="3123"/>
    <cellStyle name="Calculation 34" xfId="3124"/>
    <cellStyle name="Calculation 35" xfId="3125"/>
    <cellStyle name="Calculation 36" xfId="3126"/>
    <cellStyle name="Calculation 37" xfId="3127"/>
    <cellStyle name="Calculation 38" xfId="3128"/>
    <cellStyle name="Calculation 39" xfId="3129"/>
    <cellStyle name="Calculation 4" xfId="3130"/>
    <cellStyle name="Calculation 40" xfId="3131"/>
    <cellStyle name="Calculation 41" xfId="3132"/>
    <cellStyle name="Calculation 42" xfId="3133"/>
    <cellStyle name="Calculation 43" xfId="3134"/>
    <cellStyle name="Calculation 5" xfId="3135"/>
    <cellStyle name="Calculation 6" xfId="3136"/>
    <cellStyle name="Calculation 7" xfId="3137"/>
    <cellStyle name="Calculation 8" xfId="3138"/>
    <cellStyle name="Calculation 9" xfId="3139"/>
    <cellStyle name="Check Cell 10" xfId="3140"/>
    <cellStyle name="Check Cell 11" xfId="3141"/>
    <cellStyle name="Check Cell 12" xfId="3142"/>
    <cellStyle name="Check Cell 13" xfId="3143"/>
    <cellStyle name="Check Cell 14" xfId="3144"/>
    <cellStyle name="Check Cell 15" xfId="3145"/>
    <cellStyle name="Check Cell 16" xfId="3146"/>
    <cellStyle name="Check Cell 17" xfId="3147"/>
    <cellStyle name="Check Cell 18" xfId="3148"/>
    <cellStyle name="Check Cell 19" xfId="3149"/>
    <cellStyle name="Check Cell 2" xfId="3150"/>
    <cellStyle name="Check Cell 20" xfId="3151"/>
    <cellStyle name="Check Cell 21" xfId="3152"/>
    <cellStyle name="Check Cell 22" xfId="3153"/>
    <cellStyle name="Check Cell 23" xfId="3154"/>
    <cellStyle name="Check Cell 24" xfId="3155"/>
    <cellStyle name="Check Cell 25" xfId="3156"/>
    <cellStyle name="Check Cell 26" xfId="3157"/>
    <cellStyle name="Check Cell 27" xfId="3158"/>
    <cellStyle name="Check Cell 28" xfId="3159"/>
    <cellStyle name="Check Cell 29" xfId="3160"/>
    <cellStyle name="Check Cell 3" xfId="3161"/>
    <cellStyle name="Check Cell 30" xfId="3162"/>
    <cellStyle name="Check Cell 31" xfId="3163"/>
    <cellStyle name="Check Cell 32" xfId="3164"/>
    <cellStyle name="Check Cell 33" xfId="3165"/>
    <cellStyle name="Check Cell 34" xfId="3166"/>
    <cellStyle name="Check Cell 35" xfId="3167"/>
    <cellStyle name="Check Cell 36" xfId="3168"/>
    <cellStyle name="Check Cell 37" xfId="3169"/>
    <cellStyle name="Check Cell 38" xfId="3170"/>
    <cellStyle name="Check Cell 39" xfId="3171"/>
    <cellStyle name="Check Cell 4" xfId="3172"/>
    <cellStyle name="Check Cell 40" xfId="3173"/>
    <cellStyle name="Check Cell 41" xfId="3174"/>
    <cellStyle name="Check Cell 42" xfId="3175"/>
    <cellStyle name="Check Cell 43" xfId="3176"/>
    <cellStyle name="Check Cell 5" xfId="3177"/>
    <cellStyle name="Check Cell 6" xfId="3178"/>
    <cellStyle name="Check Cell 7" xfId="3179"/>
    <cellStyle name="Check Cell 8" xfId="3180"/>
    <cellStyle name="Check Cell 9" xfId="3181"/>
    <cellStyle name="Comma" xfId="1" builtinId="3"/>
    <cellStyle name="Comma [00]" xfId="3182"/>
    <cellStyle name="Comma [00] 10" xfId="3183"/>
    <cellStyle name="Comma [00] 10 2" xfId="3184"/>
    <cellStyle name="Comma [00] 11" xfId="3185"/>
    <cellStyle name="Comma [00] 11 2" xfId="3186"/>
    <cellStyle name="Comma [00] 12" xfId="3187"/>
    <cellStyle name="Comma [00] 12 2" xfId="3188"/>
    <cellStyle name="Comma [00] 13" xfId="3189"/>
    <cellStyle name="Comma [00] 13 2" xfId="3190"/>
    <cellStyle name="Comma [00] 14" xfId="3191"/>
    <cellStyle name="Comma [00] 14 2" xfId="3192"/>
    <cellStyle name="Comma [00] 15" xfId="3193"/>
    <cellStyle name="Comma [00] 15 2" xfId="3194"/>
    <cellStyle name="Comma [00] 16" xfId="3195"/>
    <cellStyle name="Comma [00] 16 2" xfId="3196"/>
    <cellStyle name="Comma [00] 17" xfId="3197"/>
    <cellStyle name="Comma [00] 17 2" xfId="3198"/>
    <cellStyle name="Comma [00] 18" xfId="3199"/>
    <cellStyle name="Comma [00] 18 2" xfId="3200"/>
    <cellStyle name="Comma [00] 19" xfId="3201"/>
    <cellStyle name="Comma [00] 19 2" xfId="3202"/>
    <cellStyle name="Comma [00] 2" xfId="3203"/>
    <cellStyle name="Comma [00] 2 2" xfId="3204"/>
    <cellStyle name="Comma [00] 20" xfId="3205"/>
    <cellStyle name="Comma [00] 20 2" xfId="3206"/>
    <cellStyle name="Comma [00] 21" xfId="3207"/>
    <cellStyle name="Comma [00] 21 2" xfId="3208"/>
    <cellStyle name="Comma [00] 22" xfId="3209"/>
    <cellStyle name="Comma [00] 22 2" xfId="3210"/>
    <cellStyle name="Comma [00] 23" xfId="3211"/>
    <cellStyle name="Comma [00] 23 2" xfId="3212"/>
    <cellStyle name="Comma [00] 24" xfId="3213"/>
    <cellStyle name="Comma [00] 24 2" xfId="3214"/>
    <cellStyle name="Comma [00] 25" xfId="3215"/>
    <cellStyle name="Comma [00] 25 2" xfId="3216"/>
    <cellStyle name="Comma [00] 26" xfId="3217"/>
    <cellStyle name="Comma [00] 26 2" xfId="3218"/>
    <cellStyle name="Comma [00] 27" xfId="3219"/>
    <cellStyle name="Comma [00] 27 2" xfId="3220"/>
    <cellStyle name="Comma [00] 28" xfId="3221"/>
    <cellStyle name="Comma [00] 28 2" xfId="3222"/>
    <cellStyle name="Comma [00] 29" xfId="3223"/>
    <cellStyle name="Comma [00] 29 2" xfId="3224"/>
    <cellStyle name="Comma [00] 3" xfId="3225"/>
    <cellStyle name="Comma [00] 3 2" xfId="3226"/>
    <cellStyle name="Comma [00] 30" xfId="3227"/>
    <cellStyle name="Comma [00] 4" xfId="3228"/>
    <cellStyle name="Comma [00] 4 2" xfId="3229"/>
    <cellStyle name="Comma [00] 5" xfId="3230"/>
    <cellStyle name="Comma [00] 5 2" xfId="3231"/>
    <cellStyle name="Comma [00] 6" xfId="3232"/>
    <cellStyle name="Comma [00] 6 2" xfId="3233"/>
    <cellStyle name="Comma [00] 7" xfId="3234"/>
    <cellStyle name="Comma [00] 7 2" xfId="3235"/>
    <cellStyle name="Comma [00] 8" xfId="3236"/>
    <cellStyle name="Comma [00] 8 2" xfId="3237"/>
    <cellStyle name="Comma [00] 9" xfId="3238"/>
    <cellStyle name="Comma [00] 9 2" xfId="3239"/>
    <cellStyle name="Comma 0" xfId="3240"/>
    <cellStyle name="Comma 10" xfId="3241"/>
    <cellStyle name="Comma 100" xfId="3242"/>
    <cellStyle name="Comma 100 2" xfId="3243"/>
    <cellStyle name="Comma 101" xfId="3244"/>
    <cellStyle name="Comma 101 2" xfId="3245"/>
    <cellStyle name="Comma 102" xfId="3246"/>
    <cellStyle name="Comma 102 2" xfId="3247"/>
    <cellStyle name="Comma 103" xfId="3248"/>
    <cellStyle name="Comma 103 2" xfId="3249"/>
    <cellStyle name="Comma 104" xfId="3250"/>
    <cellStyle name="Comma 104 2" xfId="3251"/>
    <cellStyle name="Comma 105" xfId="3252"/>
    <cellStyle name="Comma 105 2" xfId="3253"/>
    <cellStyle name="Comma 106" xfId="3254"/>
    <cellStyle name="Comma 106 2" xfId="3255"/>
    <cellStyle name="Comma 107" xfId="3256"/>
    <cellStyle name="Comma 107 2" xfId="3257"/>
    <cellStyle name="Comma 108" xfId="3258"/>
    <cellStyle name="Comma 108 2" xfId="3259"/>
    <cellStyle name="Comma 109" xfId="3260"/>
    <cellStyle name="Comma 109 2" xfId="3261"/>
    <cellStyle name="Comma 11" xfId="3262"/>
    <cellStyle name="Comma 110" xfId="3263"/>
    <cellStyle name="Comma 110 2" xfId="3264"/>
    <cellStyle name="Comma 111" xfId="3265"/>
    <cellStyle name="Comma 111 2" xfId="3266"/>
    <cellStyle name="Comma 112" xfId="3267"/>
    <cellStyle name="Comma 112 2" xfId="3268"/>
    <cellStyle name="Comma 113" xfId="3269"/>
    <cellStyle name="Comma 113 2" xfId="3270"/>
    <cellStyle name="Comma 114" xfId="3271"/>
    <cellStyle name="Comma 114 2" xfId="3272"/>
    <cellStyle name="Comma 115" xfId="3273"/>
    <cellStyle name="Comma 115 2" xfId="3274"/>
    <cellStyle name="Comma 116" xfId="3275"/>
    <cellStyle name="Comma 116 2" xfId="3276"/>
    <cellStyle name="Comma 117" xfId="3277"/>
    <cellStyle name="Comma 117 2" xfId="3278"/>
    <cellStyle name="Comma 118" xfId="3279"/>
    <cellStyle name="Comma 118 2" xfId="3280"/>
    <cellStyle name="Comma 119" xfId="3281"/>
    <cellStyle name="Comma 119 2" xfId="3282"/>
    <cellStyle name="Comma 12" xfId="3283"/>
    <cellStyle name="Comma 120" xfId="3284"/>
    <cellStyle name="Comma 120 2" xfId="3285"/>
    <cellStyle name="Comma 121" xfId="3286"/>
    <cellStyle name="Comma 121 2" xfId="3287"/>
    <cellStyle name="Comma 122" xfId="3288"/>
    <cellStyle name="Comma 122 2" xfId="3289"/>
    <cellStyle name="Comma 123" xfId="3290"/>
    <cellStyle name="Comma 123 2" xfId="3291"/>
    <cellStyle name="Comma 124" xfId="3292"/>
    <cellStyle name="Comma 124 2" xfId="3293"/>
    <cellStyle name="Comma 125" xfId="3294"/>
    <cellStyle name="Comma 125 2" xfId="3295"/>
    <cellStyle name="Comma 126" xfId="3296"/>
    <cellStyle name="Comma 126 2" xfId="3297"/>
    <cellStyle name="Comma 127" xfId="3298"/>
    <cellStyle name="Comma 127 2" xfId="3299"/>
    <cellStyle name="Comma 128" xfId="3300"/>
    <cellStyle name="Comma 128 2" xfId="3301"/>
    <cellStyle name="Comma 129" xfId="3302"/>
    <cellStyle name="Comma 13" xfId="3303"/>
    <cellStyle name="Comma 130" xfId="3304"/>
    <cellStyle name="Comma 131" xfId="3305"/>
    <cellStyle name="Comma 132" xfId="3306"/>
    <cellStyle name="Comma 133" xfId="3307"/>
    <cellStyle name="Comma 134" xfId="3308"/>
    <cellStyle name="Comma 135" xfId="3309"/>
    <cellStyle name="Comma 136" xfId="3310"/>
    <cellStyle name="Comma 137" xfId="3311"/>
    <cellStyle name="Comma 138" xfId="3312"/>
    <cellStyle name="Comma 139" xfId="3313"/>
    <cellStyle name="Comma 14" xfId="3314"/>
    <cellStyle name="Comma 140" xfId="3315"/>
    <cellStyle name="Comma 141" xfId="3316"/>
    <cellStyle name="Comma 142" xfId="3317"/>
    <cellStyle name="Comma 143" xfId="3318"/>
    <cellStyle name="Comma 144" xfId="3319"/>
    <cellStyle name="Comma 145" xfId="3320"/>
    <cellStyle name="Comma 146" xfId="3321"/>
    <cellStyle name="Comma 147" xfId="3322"/>
    <cellStyle name="Comma 148" xfId="3323"/>
    <cellStyle name="Comma 148 2" xfId="3324"/>
    <cellStyle name="Comma 149" xfId="3325"/>
    <cellStyle name="Comma 149 2" xfId="3326"/>
    <cellStyle name="Comma 15" xfId="3327"/>
    <cellStyle name="Comma 150" xfId="3328"/>
    <cellStyle name="Comma 150 2" xfId="3329"/>
    <cellStyle name="Comma 151" xfId="3330"/>
    <cellStyle name="Comma 152" xfId="3331"/>
    <cellStyle name="Comma 152 2" xfId="3332"/>
    <cellStyle name="Comma 16" xfId="3333"/>
    <cellStyle name="Comma 16 2" xfId="3334"/>
    <cellStyle name="Comma 17" xfId="3335"/>
    <cellStyle name="Comma 18" xfId="3336"/>
    <cellStyle name="Comma 18 2" xfId="3337"/>
    <cellStyle name="Comma 19" xfId="3338"/>
    <cellStyle name="Comma 19 2" xfId="3339"/>
    <cellStyle name="Comma 2" xfId="3340"/>
    <cellStyle name="Comma 2 10" xfId="3341"/>
    <cellStyle name="Comma 2 100" xfId="3342"/>
    <cellStyle name="Comma 2 100 2" xfId="3343"/>
    <cellStyle name="Comma 2 101" xfId="3344"/>
    <cellStyle name="Comma 2 101 2" xfId="3345"/>
    <cellStyle name="Comma 2 101 3" xfId="3346"/>
    <cellStyle name="Comma 2 102" xfId="3347"/>
    <cellStyle name="Comma 2 102 2" xfId="3348"/>
    <cellStyle name="Comma 2 11" xfId="3349"/>
    <cellStyle name="Comma 2 12" xfId="3350"/>
    <cellStyle name="Comma 2 13" xfId="3351"/>
    <cellStyle name="Comma 2 14" xfId="3352"/>
    <cellStyle name="Comma 2 15" xfId="3353"/>
    <cellStyle name="Comma 2 15 2" xfId="3354"/>
    <cellStyle name="Comma 2 16" xfId="3355"/>
    <cellStyle name="Comma 2 16 2" xfId="3356"/>
    <cellStyle name="Comma 2 17" xfId="3357"/>
    <cellStyle name="Comma 2 18" xfId="3358"/>
    <cellStyle name="Comma 2 19" xfId="3359"/>
    <cellStyle name="Comma 2 2" xfId="5"/>
    <cellStyle name="Comma 2 2 2" xfId="3360"/>
    <cellStyle name="Comma 2 2 3" xfId="3361"/>
    <cellStyle name="Comma 2 2 4" xfId="3362"/>
    <cellStyle name="Comma 2 2 5" xfId="3363"/>
    <cellStyle name="Comma 2 2 6" xfId="3364"/>
    <cellStyle name="Comma 2 2 7" xfId="3365"/>
    <cellStyle name="Comma 2 2 8" xfId="3366"/>
    <cellStyle name="Comma 2 2_Sheet2" xfId="3367"/>
    <cellStyle name="Comma 2 20" xfId="3368"/>
    <cellStyle name="Comma 2 21" xfId="3369"/>
    <cellStyle name="Comma 2 22" xfId="3370"/>
    <cellStyle name="Comma 2 23" xfId="3371"/>
    <cellStyle name="Comma 2 24" xfId="3372"/>
    <cellStyle name="Comma 2 25" xfId="3373"/>
    <cellStyle name="Comma 2 26" xfId="3374"/>
    <cellStyle name="Comma 2 27" xfId="3375"/>
    <cellStyle name="Comma 2 28" xfId="3376"/>
    <cellStyle name="Comma 2 29" xfId="3377"/>
    <cellStyle name="Comma 2 3" xfId="3378"/>
    <cellStyle name="Comma 2 3 2" xfId="3379"/>
    <cellStyle name="Comma 2 3 3" xfId="3380"/>
    <cellStyle name="Comma 2 3 3 2" xfId="3381"/>
    <cellStyle name="Comma 2 3 4" xfId="3382"/>
    <cellStyle name="Comma 2 30" xfId="3383"/>
    <cellStyle name="Comma 2 31" xfId="3384"/>
    <cellStyle name="Comma 2 32" xfId="3385"/>
    <cellStyle name="Comma 2 33" xfId="3386"/>
    <cellStyle name="Comma 2 34" xfId="3387"/>
    <cellStyle name="Comma 2 35" xfId="3388"/>
    <cellStyle name="Comma 2 36" xfId="3389"/>
    <cellStyle name="Comma 2 37" xfId="3390"/>
    <cellStyle name="Comma 2 38" xfId="3391"/>
    <cellStyle name="Comma 2 39" xfId="3392"/>
    <cellStyle name="Comma 2 4" xfId="3393"/>
    <cellStyle name="Comma 2 40" xfId="3394"/>
    <cellStyle name="Comma 2 41" xfId="3395"/>
    <cellStyle name="Comma 2 42" xfId="3396"/>
    <cellStyle name="Comma 2 43" xfId="3397"/>
    <cellStyle name="Comma 2 44" xfId="3398"/>
    <cellStyle name="Comma 2 45" xfId="3399"/>
    <cellStyle name="Comma 2 46" xfId="3400"/>
    <cellStyle name="Comma 2 47" xfId="3401"/>
    <cellStyle name="Comma 2 48" xfId="3402"/>
    <cellStyle name="Comma 2 48 2" xfId="3403"/>
    <cellStyle name="Comma 2 48 2 2" xfId="3404"/>
    <cellStyle name="Comma 2 48 3" xfId="3405"/>
    <cellStyle name="Comma 2 48 3 2" xfId="3406"/>
    <cellStyle name="Comma 2 48 4" xfId="3407"/>
    <cellStyle name="Comma 2 49" xfId="3408"/>
    <cellStyle name="Comma 2 49 2" xfId="3409"/>
    <cellStyle name="Comma 2 49 2 2" xfId="3410"/>
    <cellStyle name="Comma 2 49 3" xfId="3411"/>
    <cellStyle name="Comma 2 49 3 2" xfId="3412"/>
    <cellStyle name="Comma 2 49 4" xfId="3413"/>
    <cellStyle name="Comma 2 5" xfId="3414"/>
    <cellStyle name="Comma 2 50" xfId="3415"/>
    <cellStyle name="Comma 2 50 2" xfId="3416"/>
    <cellStyle name="Comma 2 50 2 2" xfId="3417"/>
    <cellStyle name="Comma 2 50 3" xfId="3418"/>
    <cellStyle name="Comma 2 50 3 2" xfId="3419"/>
    <cellStyle name="Comma 2 50 4" xfId="3420"/>
    <cellStyle name="Comma 2 51" xfId="3421"/>
    <cellStyle name="Comma 2 51 2" xfId="3422"/>
    <cellStyle name="Comma 2 51 2 2" xfId="3423"/>
    <cellStyle name="Comma 2 51 3" xfId="3424"/>
    <cellStyle name="Comma 2 51 3 2" xfId="3425"/>
    <cellStyle name="Comma 2 51 4" xfId="3426"/>
    <cellStyle name="Comma 2 52" xfId="3427"/>
    <cellStyle name="Comma 2 52 2" xfId="3428"/>
    <cellStyle name="Comma 2 52 2 2" xfId="3429"/>
    <cellStyle name="Comma 2 52 3" xfId="3430"/>
    <cellStyle name="Comma 2 52 3 2" xfId="3431"/>
    <cellStyle name="Comma 2 52 4" xfId="3432"/>
    <cellStyle name="Comma 2 53" xfId="3433"/>
    <cellStyle name="Comma 2 53 2" xfId="3434"/>
    <cellStyle name="Comma 2 53 2 2" xfId="3435"/>
    <cellStyle name="Comma 2 53 3" xfId="3436"/>
    <cellStyle name="Comma 2 53 3 2" xfId="3437"/>
    <cellStyle name="Comma 2 53 4" xfId="3438"/>
    <cellStyle name="Comma 2 54" xfId="3439"/>
    <cellStyle name="Comma 2 54 2" xfId="3440"/>
    <cellStyle name="Comma 2 54 2 2" xfId="3441"/>
    <cellStyle name="Comma 2 54 3" xfId="3442"/>
    <cellStyle name="Comma 2 54 3 2" xfId="3443"/>
    <cellStyle name="Comma 2 54 4" xfId="3444"/>
    <cellStyle name="Comma 2 55" xfId="3445"/>
    <cellStyle name="Comma 2 55 2" xfId="3446"/>
    <cellStyle name="Comma 2 55 2 2" xfId="3447"/>
    <cellStyle name="Comma 2 55 3" xfId="3448"/>
    <cellStyle name="Comma 2 55 3 2" xfId="3449"/>
    <cellStyle name="Comma 2 55 4" xfId="3450"/>
    <cellStyle name="Comma 2 56" xfId="3451"/>
    <cellStyle name="Comma 2 56 2" xfId="3452"/>
    <cellStyle name="Comma 2 56 2 2" xfId="3453"/>
    <cellStyle name="Comma 2 56 3" xfId="3454"/>
    <cellStyle name="Comma 2 56 3 2" xfId="3455"/>
    <cellStyle name="Comma 2 56 4" xfId="3456"/>
    <cellStyle name="Comma 2 57" xfId="3457"/>
    <cellStyle name="Comma 2 57 2" xfId="3458"/>
    <cellStyle name="Comma 2 57 2 2" xfId="3459"/>
    <cellStyle name="Comma 2 57 3" xfId="3460"/>
    <cellStyle name="Comma 2 57 3 2" xfId="3461"/>
    <cellStyle name="Comma 2 57 4" xfId="3462"/>
    <cellStyle name="Comma 2 58" xfId="3463"/>
    <cellStyle name="Comma 2 58 2" xfId="3464"/>
    <cellStyle name="Comma 2 58 2 2" xfId="3465"/>
    <cellStyle name="Comma 2 58 3" xfId="3466"/>
    <cellStyle name="Comma 2 58 3 2" xfId="3467"/>
    <cellStyle name="Comma 2 58 4" xfId="3468"/>
    <cellStyle name="Comma 2 59" xfId="3469"/>
    <cellStyle name="Comma 2 59 2" xfId="3470"/>
    <cellStyle name="Comma 2 59 2 2" xfId="3471"/>
    <cellStyle name="Comma 2 59 3" xfId="3472"/>
    <cellStyle name="Comma 2 59 3 2" xfId="3473"/>
    <cellStyle name="Comma 2 59 4" xfId="3474"/>
    <cellStyle name="Comma 2 6" xfId="3475"/>
    <cellStyle name="Comma 2 60" xfId="3476"/>
    <cellStyle name="Comma 2 60 2" xfId="3477"/>
    <cellStyle name="Comma 2 60 2 2" xfId="3478"/>
    <cellStyle name="Comma 2 60 3" xfId="3479"/>
    <cellStyle name="Comma 2 60 3 2" xfId="3480"/>
    <cellStyle name="Comma 2 60 4" xfId="3481"/>
    <cellStyle name="Comma 2 61" xfId="3482"/>
    <cellStyle name="Comma 2 61 2" xfId="3483"/>
    <cellStyle name="Comma 2 61 2 2" xfId="3484"/>
    <cellStyle name="Comma 2 61 3" xfId="3485"/>
    <cellStyle name="Comma 2 61 3 2" xfId="3486"/>
    <cellStyle name="Comma 2 61 4" xfId="3487"/>
    <cellStyle name="Comma 2 62" xfId="3488"/>
    <cellStyle name="Comma 2 62 2" xfId="3489"/>
    <cellStyle name="Comma 2 62 2 2" xfId="3490"/>
    <cellStyle name="Comma 2 62 3" xfId="3491"/>
    <cellStyle name="Comma 2 63" xfId="3492"/>
    <cellStyle name="Comma 2 63 2" xfId="3493"/>
    <cellStyle name="Comma 2 63 2 2" xfId="3494"/>
    <cellStyle name="Comma 2 63 3" xfId="3495"/>
    <cellStyle name="Comma 2 64" xfId="3496"/>
    <cellStyle name="Comma 2 64 2" xfId="3497"/>
    <cellStyle name="Comma 2 64 2 2" xfId="3498"/>
    <cellStyle name="Comma 2 64 3" xfId="3499"/>
    <cellStyle name="Comma 2 65" xfId="3500"/>
    <cellStyle name="Comma 2 65 2" xfId="3501"/>
    <cellStyle name="Comma 2 65 2 2" xfId="3502"/>
    <cellStyle name="Comma 2 65 3" xfId="3503"/>
    <cellStyle name="Comma 2 66" xfId="3504"/>
    <cellStyle name="Comma 2 66 2" xfId="3505"/>
    <cellStyle name="Comma 2 66 2 2" xfId="3506"/>
    <cellStyle name="Comma 2 66 3" xfId="3507"/>
    <cellStyle name="Comma 2 67" xfId="3508"/>
    <cellStyle name="Comma 2 67 2" xfId="3509"/>
    <cellStyle name="Comma 2 67 2 2" xfId="3510"/>
    <cellStyle name="Comma 2 67 3" xfId="3511"/>
    <cellStyle name="Comma 2 68" xfId="3512"/>
    <cellStyle name="Comma 2 68 2" xfId="3513"/>
    <cellStyle name="Comma 2 68 2 2" xfId="3514"/>
    <cellStyle name="Comma 2 68 3" xfId="3515"/>
    <cellStyle name="Comma 2 69" xfId="3516"/>
    <cellStyle name="Comma 2 69 2" xfId="3517"/>
    <cellStyle name="Comma 2 69 2 2" xfId="3518"/>
    <cellStyle name="Comma 2 69 3" xfId="3519"/>
    <cellStyle name="Comma 2 7" xfId="3520"/>
    <cellStyle name="Comma 2 70" xfId="3521"/>
    <cellStyle name="Comma 2 70 2" xfId="3522"/>
    <cellStyle name="Comma 2 70 2 2" xfId="3523"/>
    <cellStyle name="Comma 2 70 3" xfId="3524"/>
    <cellStyle name="Comma 2 71" xfId="3525"/>
    <cellStyle name="Comma 2 71 2" xfId="3526"/>
    <cellStyle name="Comma 2 71 2 2" xfId="3527"/>
    <cellStyle name="Comma 2 71 3" xfId="3528"/>
    <cellStyle name="Comma 2 72" xfId="3529"/>
    <cellStyle name="Comma 2 72 2" xfId="3530"/>
    <cellStyle name="Comma 2 72 2 2" xfId="3531"/>
    <cellStyle name="Comma 2 72 3" xfId="3532"/>
    <cellStyle name="Comma 2 73" xfId="3533"/>
    <cellStyle name="Comma 2 73 2" xfId="3534"/>
    <cellStyle name="Comma 2 73 2 2" xfId="3535"/>
    <cellStyle name="Comma 2 73 3" xfId="3536"/>
    <cellStyle name="Comma 2 74" xfId="3537"/>
    <cellStyle name="Comma 2 74 2" xfId="3538"/>
    <cellStyle name="Comma 2 74 2 2" xfId="3539"/>
    <cellStyle name="Comma 2 74 3" xfId="3540"/>
    <cellStyle name="Comma 2 75" xfId="3541"/>
    <cellStyle name="Comma 2 75 2" xfId="3542"/>
    <cellStyle name="Comma 2 75 2 2" xfId="3543"/>
    <cellStyle name="Comma 2 75 3" xfId="3544"/>
    <cellStyle name="Comma 2 76" xfId="3545"/>
    <cellStyle name="Comma 2 76 2" xfId="3546"/>
    <cellStyle name="Comma 2 76 2 2" xfId="3547"/>
    <cellStyle name="Comma 2 76 3" xfId="3548"/>
    <cellStyle name="Comma 2 77" xfId="3549"/>
    <cellStyle name="Comma 2 77 2" xfId="3550"/>
    <cellStyle name="Comma 2 77 2 2" xfId="3551"/>
    <cellStyle name="Comma 2 77 3" xfId="3552"/>
    <cellStyle name="Comma 2 78" xfId="3553"/>
    <cellStyle name="Comma 2 78 2" xfId="3554"/>
    <cellStyle name="Comma 2 78 2 2" xfId="3555"/>
    <cellStyle name="Comma 2 78 3" xfId="3556"/>
    <cellStyle name="Comma 2 79" xfId="3557"/>
    <cellStyle name="Comma 2 79 2" xfId="3558"/>
    <cellStyle name="Comma 2 79 2 2" xfId="3559"/>
    <cellStyle name="Comma 2 79 3" xfId="3560"/>
    <cellStyle name="Comma 2 8" xfId="3561"/>
    <cellStyle name="Comma 2 80" xfId="3562"/>
    <cellStyle name="Comma 2 80 2" xfId="3563"/>
    <cellStyle name="Comma 2 80 2 2" xfId="3564"/>
    <cellStyle name="Comma 2 80 3" xfId="3565"/>
    <cellStyle name="Comma 2 81" xfId="3566"/>
    <cellStyle name="Comma 2 81 2" xfId="3567"/>
    <cellStyle name="Comma 2 81 2 2" xfId="3568"/>
    <cellStyle name="Comma 2 81 3" xfId="3569"/>
    <cellStyle name="Comma 2 82" xfId="3570"/>
    <cellStyle name="Comma 2 82 2" xfId="3571"/>
    <cellStyle name="Comma 2 82 2 2" xfId="3572"/>
    <cellStyle name="Comma 2 82 3" xfId="3573"/>
    <cellStyle name="Comma 2 83" xfId="3574"/>
    <cellStyle name="Comma 2 83 2" xfId="3575"/>
    <cellStyle name="Comma 2 83 2 2" xfId="3576"/>
    <cellStyle name="Comma 2 83 3" xfId="3577"/>
    <cellStyle name="Comma 2 84" xfId="3578"/>
    <cellStyle name="Comma 2 84 2" xfId="3579"/>
    <cellStyle name="Comma 2 85" xfId="3580"/>
    <cellStyle name="Comma 2 85 2" xfId="3581"/>
    <cellStyle name="Comma 2 86" xfId="3582"/>
    <cellStyle name="Comma 2 86 2" xfId="3583"/>
    <cellStyle name="Comma 2 87" xfId="3584"/>
    <cellStyle name="Comma 2 87 2" xfId="3585"/>
    <cellStyle name="Comma 2 88" xfId="3586"/>
    <cellStyle name="Comma 2 88 2" xfId="3587"/>
    <cellStyle name="Comma 2 89" xfId="3588"/>
    <cellStyle name="Comma 2 89 2" xfId="3589"/>
    <cellStyle name="Comma 2 9" xfId="3590"/>
    <cellStyle name="Comma 2 90" xfId="3591"/>
    <cellStyle name="Comma 2 90 2" xfId="3592"/>
    <cellStyle name="Comma 2 91" xfId="3593"/>
    <cellStyle name="Comma 2 91 2" xfId="3594"/>
    <cellStyle name="Comma 2 92" xfId="3595"/>
    <cellStyle name="Comma 2 92 2" xfId="3596"/>
    <cellStyle name="Comma 2 93" xfId="3597"/>
    <cellStyle name="Comma 2 93 2" xfId="3598"/>
    <cellStyle name="Comma 2 94" xfId="3599"/>
    <cellStyle name="Comma 2 94 2" xfId="3600"/>
    <cellStyle name="Comma 2 95" xfId="3601"/>
    <cellStyle name="Comma 2 95 2" xfId="3602"/>
    <cellStyle name="Comma 2 96" xfId="3603"/>
    <cellStyle name="Comma 2 96 2" xfId="3604"/>
    <cellStyle name="Comma 2 97" xfId="3605"/>
    <cellStyle name="Comma 2 97 2" xfId="3606"/>
    <cellStyle name="Comma 2 98" xfId="3607"/>
    <cellStyle name="Comma 2 98 2" xfId="3608"/>
    <cellStyle name="Comma 2 99" xfId="3609"/>
    <cellStyle name="Comma 2 99 2" xfId="3610"/>
    <cellStyle name="Comma 2_Annex 2D" xfId="3611"/>
    <cellStyle name="Comma 20" xfId="3612"/>
    <cellStyle name="Comma 20 2" xfId="3613"/>
    <cellStyle name="Comma 21" xfId="3614"/>
    <cellStyle name="Comma 21 2" xfId="3615"/>
    <cellStyle name="Comma 22" xfId="3616"/>
    <cellStyle name="Comma 22 2" xfId="3617"/>
    <cellStyle name="Comma 23" xfId="3618"/>
    <cellStyle name="Comma 23 2" xfId="3619"/>
    <cellStyle name="Comma 23 2 2" xfId="3620"/>
    <cellStyle name="Comma 23 3" xfId="3621"/>
    <cellStyle name="Comma 24" xfId="3622"/>
    <cellStyle name="Comma 24 2" xfId="3623"/>
    <cellStyle name="Comma 25" xfId="3624"/>
    <cellStyle name="Comma 25 2" xfId="3625"/>
    <cellStyle name="Comma 25 2 2" xfId="3626"/>
    <cellStyle name="Comma 25 3" xfId="3627"/>
    <cellStyle name="Comma 26" xfId="3628"/>
    <cellStyle name="Comma 26 2" xfId="3629"/>
    <cellStyle name="Comma 26 2 2" xfId="3630"/>
    <cellStyle name="Comma 26 3" xfId="3631"/>
    <cellStyle name="Comma 27" xfId="3632"/>
    <cellStyle name="Comma 27 2" xfId="3633"/>
    <cellStyle name="Comma 27 2 2" xfId="3634"/>
    <cellStyle name="Comma 27 3" xfId="3635"/>
    <cellStyle name="Comma 28" xfId="3636"/>
    <cellStyle name="Comma 28 2" xfId="3637"/>
    <cellStyle name="Comma 28 2 2" xfId="3638"/>
    <cellStyle name="Comma 28 3" xfId="3639"/>
    <cellStyle name="Comma 29" xfId="3640"/>
    <cellStyle name="Comma 29 2" xfId="3641"/>
    <cellStyle name="Comma 29 2 2" xfId="3642"/>
    <cellStyle name="Comma 29 3" xfId="3643"/>
    <cellStyle name="Comma 3" xfId="3644"/>
    <cellStyle name="Comma 3 11" xfId="3645"/>
    <cellStyle name="Comma 3 11 2" xfId="3646"/>
    <cellStyle name="Comma 3 2" xfId="3647"/>
    <cellStyle name="Comma 3 2 2" xfId="3648"/>
    <cellStyle name="Comma 3 2 3" xfId="3649"/>
    <cellStyle name="Comma 3 2 3 2" xfId="3650"/>
    <cellStyle name="Comma 3 2 4" xfId="3651"/>
    <cellStyle name="Comma 3 25" xfId="3652"/>
    <cellStyle name="Comma 3 3" xfId="3653"/>
    <cellStyle name="Comma 3 3 2" xfId="3654"/>
    <cellStyle name="Comma 3 3 3" xfId="3655"/>
    <cellStyle name="Comma 3 3 3 2" xfId="3656"/>
    <cellStyle name="Comma 3 3 4" xfId="3657"/>
    <cellStyle name="Comma 3 4" xfId="3658"/>
    <cellStyle name="Comma 3 5" xfId="3659"/>
    <cellStyle name="Comma 3 6" xfId="3660"/>
    <cellStyle name="Comma 3 7" xfId="3661"/>
    <cellStyle name="Comma 3 7 2" xfId="3662"/>
    <cellStyle name="Comma 3 8" xfId="3663"/>
    <cellStyle name="Comma 3_Annex 2D" xfId="3664"/>
    <cellStyle name="Comma 30" xfId="3665"/>
    <cellStyle name="Comma 30 2" xfId="3666"/>
    <cellStyle name="Comma 30 2 2" xfId="3667"/>
    <cellStyle name="Comma 30 3" xfId="3668"/>
    <cellStyle name="Comma 31" xfId="3669"/>
    <cellStyle name="Comma 31 2" xfId="3670"/>
    <cellStyle name="Comma 31 2 2" xfId="3671"/>
    <cellStyle name="Comma 31 3" xfId="3672"/>
    <cellStyle name="Comma 32" xfId="3673"/>
    <cellStyle name="Comma 32 2" xfId="3674"/>
    <cellStyle name="Comma 32 2 2" xfId="3675"/>
    <cellStyle name="Comma 32 3" xfId="3676"/>
    <cellStyle name="Comma 33" xfId="3677"/>
    <cellStyle name="Comma 33 2" xfId="3678"/>
    <cellStyle name="Comma 33 2 2" xfId="3679"/>
    <cellStyle name="Comma 33 3" xfId="3680"/>
    <cellStyle name="Comma 34" xfId="3681"/>
    <cellStyle name="Comma 34 2" xfId="3682"/>
    <cellStyle name="Comma 34 2 2" xfId="3683"/>
    <cellStyle name="Comma 34 3" xfId="3684"/>
    <cellStyle name="Comma 35" xfId="3685"/>
    <cellStyle name="Comma 35 2" xfId="3686"/>
    <cellStyle name="Comma 35 2 2" xfId="3687"/>
    <cellStyle name="Comma 35 3" xfId="3688"/>
    <cellStyle name="Comma 36" xfId="3689"/>
    <cellStyle name="Comma 36 2" xfId="3690"/>
    <cellStyle name="Comma 36 2 2" xfId="3691"/>
    <cellStyle name="Comma 36 3" xfId="3692"/>
    <cellStyle name="Comma 37" xfId="3693"/>
    <cellStyle name="Comma 37 2" xfId="3694"/>
    <cellStyle name="Comma 37 2 2" xfId="3695"/>
    <cellStyle name="Comma 37 3" xfId="3696"/>
    <cellStyle name="Comma 38" xfId="3697"/>
    <cellStyle name="Comma 38 2" xfId="3698"/>
    <cellStyle name="Comma 38 2 2" xfId="3699"/>
    <cellStyle name="Comma 38 3" xfId="3700"/>
    <cellStyle name="Comma 39" xfId="3701"/>
    <cellStyle name="Comma 39 2" xfId="3702"/>
    <cellStyle name="Comma 39 2 2" xfId="3703"/>
    <cellStyle name="Comma 39 3" xfId="3704"/>
    <cellStyle name="Comma 4" xfId="3705"/>
    <cellStyle name="Comma 4 2" xfId="3706"/>
    <cellStyle name="Comma 4 2 2" xfId="3707"/>
    <cellStyle name="Comma 4 2 3" xfId="3708"/>
    <cellStyle name="Comma 4 2 4" xfId="3709"/>
    <cellStyle name="Comma 4 3" xfId="3710"/>
    <cellStyle name="Comma 4 3 2" xfId="3711"/>
    <cellStyle name="Comma 4 4" xfId="3712"/>
    <cellStyle name="Comma 4_Annex 2D" xfId="3713"/>
    <cellStyle name="Comma 40" xfId="3714"/>
    <cellStyle name="Comma 40 2" xfId="3715"/>
    <cellStyle name="Comma 40 2 2" xfId="3716"/>
    <cellStyle name="Comma 40 3" xfId="3717"/>
    <cellStyle name="Comma 41" xfId="3718"/>
    <cellStyle name="Comma 41 2" xfId="3719"/>
    <cellStyle name="Comma 41 2 2" xfId="3720"/>
    <cellStyle name="Comma 41 3" xfId="3721"/>
    <cellStyle name="Comma 42" xfId="3722"/>
    <cellStyle name="Comma 42 2" xfId="3723"/>
    <cellStyle name="Comma 42 2 2" xfId="3724"/>
    <cellStyle name="Comma 42 3" xfId="3725"/>
    <cellStyle name="Comma 43" xfId="3726"/>
    <cellStyle name="Comma 43 2" xfId="3727"/>
    <cellStyle name="Comma 43 2 2" xfId="3728"/>
    <cellStyle name="Comma 43 3" xfId="3729"/>
    <cellStyle name="Comma 44" xfId="3730"/>
    <cellStyle name="Comma 44 2" xfId="3731"/>
    <cellStyle name="Comma 44 2 2" xfId="3732"/>
    <cellStyle name="Comma 44 3" xfId="3733"/>
    <cellStyle name="Comma 45" xfId="3734"/>
    <cellStyle name="Comma 45 2" xfId="3735"/>
    <cellStyle name="Comma 45 2 2" xfId="3736"/>
    <cellStyle name="Comma 45 3" xfId="3737"/>
    <cellStyle name="Comma 46" xfId="3738"/>
    <cellStyle name="Comma 46 2" xfId="3739"/>
    <cellStyle name="Comma 46 2 2" xfId="3740"/>
    <cellStyle name="Comma 46 3" xfId="3741"/>
    <cellStyle name="Comma 47" xfId="3742"/>
    <cellStyle name="Comma 47 2" xfId="3743"/>
    <cellStyle name="Comma 47 2 2" xfId="3744"/>
    <cellStyle name="Comma 47 3" xfId="3745"/>
    <cellStyle name="Comma 48" xfId="3746"/>
    <cellStyle name="Comma 48 2" xfId="3747"/>
    <cellStyle name="Comma 48 2 2" xfId="3748"/>
    <cellStyle name="Comma 48 3" xfId="3749"/>
    <cellStyle name="Comma 49" xfId="3750"/>
    <cellStyle name="Comma 49 2" xfId="3751"/>
    <cellStyle name="Comma 49 2 2" xfId="3752"/>
    <cellStyle name="Comma 49 3" xfId="3753"/>
    <cellStyle name="Comma 5" xfId="3754"/>
    <cellStyle name="Comma 5 2" xfId="3755"/>
    <cellStyle name="Comma 5 2 2" xfId="3756"/>
    <cellStyle name="Comma 5 2 2 2" xfId="3757"/>
    <cellStyle name="Comma 5 3" xfId="3758"/>
    <cellStyle name="Comma 5 3 2" xfId="3759"/>
    <cellStyle name="Comma 5 3 2 2" xfId="3760"/>
    <cellStyle name="Comma 5 3 3" xfId="3761"/>
    <cellStyle name="Comma 5 3 3 2" xfId="3762"/>
    <cellStyle name="Comma 5 3 4" xfId="3763"/>
    <cellStyle name="Comma 5 4" xfId="3764"/>
    <cellStyle name="Comma 50" xfId="3765"/>
    <cellStyle name="Comma 50 2" xfId="3766"/>
    <cellStyle name="Comma 50 2 2" xfId="3767"/>
    <cellStyle name="Comma 50 3" xfId="3768"/>
    <cellStyle name="Comma 51" xfId="3769"/>
    <cellStyle name="Comma 51 2" xfId="3770"/>
    <cellStyle name="Comma 51 2 2" xfId="3771"/>
    <cellStyle name="Comma 51 3" xfId="3772"/>
    <cellStyle name="Comma 52" xfId="3773"/>
    <cellStyle name="Comma 52 2" xfId="3774"/>
    <cellStyle name="Comma 52 2 2" xfId="3775"/>
    <cellStyle name="Comma 52 3" xfId="3776"/>
    <cellStyle name="Comma 53" xfId="3777"/>
    <cellStyle name="Comma 53 2" xfId="3778"/>
    <cellStyle name="Comma 53 2 2" xfId="3779"/>
    <cellStyle name="Comma 53 3" xfId="3780"/>
    <cellStyle name="Comma 54" xfId="3781"/>
    <cellStyle name="Comma 54 2" xfId="3782"/>
    <cellStyle name="Comma 54 2 2" xfId="3783"/>
    <cellStyle name="Comma 54 3" xfId="3784"/>
    <cellStyle name="Comma 55" xfId="3785"/>
    <cellStyle name="Comma 55 2" xfId="3786"/>
    <cellStyle name="Comma 55 2 2" xfId="3787"/>
    <cellStyle name="Comma 55 3" xfId="3788"/>
    <cellStyle name="Comma 56" xfId="3789"/>
    <cellStyle name="Comma 57" xfId="3790"/>
    <cellStyle name="Comma 57 2" xfId="3791"/>
    <cellStyle name="Comma 57 2 2" xfId="3792"/>
    <cellStyle name="Comma 57 3" xfId="3793"/>
    <cellStyle name="Comma 58" xfId="3794"/>
    <cellStyle name="Comma 58 2" xfId="3795"/>
    <cellStyle name="Comma 58 2 2" xfId="3796"/>
    <cellStyle name="Comma 58 3" xfId="3797"/>
    <cellStyle name="Comma 59" xfId="3798"/>
    <cellStyle name="Comma 59 2" xfId="3799"/>
    <cellStyle name="Comma 6" xfId="3800"/>
    <cellStyle name="Comma 6 2" xfId="3801"/>
    <cellStyle name="Comma 60" xfId="3802"/>
    <cellStyle name="Comma 60 2" xfId="3803"/>
    <cellStyle name="Comma 61" xfId="3804"/>
    <cellStyle name="Comma 61 2" xfId="3805"/>
    <cellStyle name="Comma 62" xfId="3806"/>
    <cellStyle name="Comma 62 2" xfId="3807"/>
    <cellStyle name="Comma 63" xfId="3808"/>
    <cellStyle name="Comma 63 2" xfId="3809"/>
    <cellStyle name="Comma 64" xfId="3810"/>
    <cellStyle name="Comma 64 2" xfId="3811"/>
    <cellStyle name="Comma 65" xfId="3812"/>
    <cellStyle name="Comma 65 2" xfId="3813"/>
    <cellStyle name="Comma 66" xfId="3814"/>
    <cellStyle name="Comma 66 2" xfId="3815"/>
    <cellStyle name="Comma 67" xfId="3816"/>
    <cellStyle name="Comma 67 2" xfId="3817"/>
    <cellStyle name="Comma 68" xfId="3818"/>
    <cellStyle name="Comma 68 2" xfId="3819"/>
    <cellStyle name="Comma 69" xfId="3820"/>
    <cellStyle name="Comma 69 2" xfId="3821"/>
    <cellStyle name="Comma 7" xfId="3822"/>
    <cellStyle name="Comma 7 2" xfId="3823"/>
    <cellStyle name="Comma 7 3" xfId="3824"/>
    <cellStyle name="Comma 7 4" xfId="3825"/>
    <cellStyle name="Comma 70" xfId="3826"/>
    <cellStyle name="Comma 70 2" xfId="3827"/>
    <cellStyle name="Comma 71" xfId="3828"/>
    <cellStyle name="Comma 71 2" xfId="3829"/>
    <cellStyle name="Comma 72" xfId="3830"/>
    <cellStyle name="Comma 72 2" xfId="3831"/>
    <cellStyle name="Comma 73" xfId="3832"/>
    <cellStyle name="Comma 73 2" xfId="3833"/>
    <cellStyle name="Comma 74" xfId="3834"/>
    <cellStyle name="Comma 74 2" xfId="3835"/>
    <cellStyle name="Comma 75" xfId="3836"/>
    <cellStyle name="Comma 75 2" xfId="3837"/>
    <cellStyle name="Comma 76" xfId="3838"/>
    <cellStyle name="Comma 76 2" xfId="3839"/>
    <cellStyle name="Comma 77" xfId="3840"/>
    <cellStyle name="Comma 77 2" xfId="3841"/>
    <cellStyle name="Comma 78" xfId="3842"/>
    <cellStyle name="Comma 78 2" xfId="3843"/>
    <cellStyle name="Comma 79" xfId="3844"/>
    <cellStyle name="Comma 79 2" xfId="3845"/>
    <cellStyle name="Comma 8" xfId="3846"/>
    <cellStyle name="Comma 8 2" xfId="3847"/>
    <cellStyle name="Comma 80" xfId="3848"/>
    <cellStyle name="Comma 80 2" xfId="3849"/>
    <cellStyle name="Comma 81" xfId="3850"/>
    <cellStyle name="Comma 81 2" xfId="3851"/>
    <cellStyle name="Comma 82" xfId="3852"/>
    <cellStyle name="Comma 82 2" xfId="3853"/>
    <cellStyle name="Comma 83" xfId="3854"/>
    <cellStyle name="Comma 83 2" xfId="3855"/>
    <cellStyle name="Comma 84" xfId="3856"/>
    <cellStyle name="Comma 84 2" xfId="3857"/>
    <cellStyle name="Comma 85" xfId="3858"/>
    <cellStyle name="Comma 85 2" xfId="3859"/>
    <cellStyle name="Comma 86" xfId="3860"/>
    <cellStyle name="Comma 86 2" xfId="3861"/>
    <cellStyle name="Comma 87" xfId="3862"/>
    <cellStyle name="Comma 87 2" xfId="3863"/>
    <cellStyle name="Comma 88" xfId="3864"/>
    <cellStyle name="Comma 88 2" xfId="3865"/>
    <cellStyle name="Comma 88 2 2" xfId="3866"/>
    <cellStyle name="Comma 88 3" xfId="3867"/>
    <cellStyle name="Comma 89" xfId="3868"/>
    <cellStyle name="Comma 89 2" xfId="3869"/>
    <cellStyle name="Comma 89 2 2" xfId="3870"/>
    <cellStyle name="Comma 89 3" xfId="3871"/>
    <cellStyle name="Comma 9" xfId="3872"/>
    <cellStyle name="Comma 90" xfId="3873"/>
    <cellStyle name="Comma 90 2" xfId="3874"/>
    <cellStyle name="Comma 91" xfId="3875"/>
    <cellStyle name="Comma 91 2" xfId="3876"/>
    <cellStyle name="Comma 92" xfId="3877"/>
    <cellStyle name="Comma 92 2" xfId="3878"/>
    <cellStyle name="Comma 93" xfId="3879"/>
    <cellStyle name="Comma 93 2" xfId="3880"/>
    <cellStyle name="Comma 94" xfId="3881"/>
    <cellStyle name="Comma 94 2" xfId="3882"/>
    <cellStyle name="Comma 95" xfId="3883"/>
    <cellStyle name="Comma 95 2" xfId="3884"/>
    <cellStyle name="Comma 96" xfId="3885"/>
    <cellStyle name="Comma 96 2" xfId="3886"/>
    <cellStyle name="Comma 97" xfId="3887"/>
    <cellStyle name="Comma 97 2" xfId="3888"/>
    <cellStyle name="Comma 98" xfId="3889"/>
    <cellStyle name="Comma 98 2" xfId="3890"/>
    <cellStyle name="Comma 99" xfId="3891"/>
    <cellStyle name="Comma 99 2" xfId="3892"/>
    <cellStyle name="Convergence" xfId="3893"/>
    <cellStyle name="Convergence 10" xfId="3894"/>
    <cellStyle name="Convergence 10 2" xfId="3895"/>
    <cellStyle name="Convergence 11" xfId="3896"/>
    <cellStyle name="Convergence 11 2" xfId="3897"/>
    <cellStyle name="Convergence 12" xfId="3898"/>
    <cellStyle name="Convergence 12 2" xfId="3899"/>
    <cellStyle name="Convergence 13" xfId="3900"/>
    <cellStyle name="Convergence 13 2" xfId="3901"/>
    <cellStyle name="Convergence 14" xfId="3902"/>
    <cellStyle name="Convergence 14 2" xfId="3903"/>
    <cellStyle name="Convergence 15" xfId="3904"/>
    <cellStyle name="Convergence 15 2" xfId="3905"/>
    <cellStyle name="Convergence 16" xfId="3906"/>
    <cellStyle name="Convergence 16 2" xfId="3907"/>
    <cellStyle name="Convergence 17" xfId="3908"/>
    <cellStyle name="Convergence 17 2" xfId="3909"/>
    <cellStyle name="Convergence 18" xfId="3910"/>
    <cellStyle name="Convergence 18 2" xfId="3911"/>
    <cellStyle name="Convergence 19" xfId="3912"/>
    <cellStyle name="Convergence 19 2" xfId="3913"/>
    <cellStyle name="Convergence 2" xfId="3914"/>
    <cellStyle name="Convergence 2 2" xfId="3915"/>
    <cellStyle name="Convergence 20" xfId="3916"/>
    <cellStyle name="Convergence 20 2" xfId="3917"/>
    <cellStyle name="Convergence 21" xfId="3918"/>
    <cellStyle name="Convergence 21 2" xfId="3919"/>
    <cellStyle name="Convergence 22" xfId="3920"/>
    <cellStyle name="Convergence 22 2" xfId="3921"/>
    <cellStyle name="Convergence 23" xfId="3922"/>
    <cellStyle name="Convergence 23 2" xfId="3923"/>
    <cellStyle name="Convergence 24" xfId="3924"/>
    <cellStyle name="Convergence 24 2" xfId="3925"/>
    <cellStyle name="Convergence 25" xfId="3926"/>
    <cellStyle name="Convergence 25 2" xfId="3927"/>
    <cellStyle name="Convergence 26" xfId="3928"/>
    <cellStyle name="Convergence 26 2" xfId="3929"/>
    <cellStyle name="Convergence 27" xfId="3930"/>
    <cellStyle name="Convergence 27 2" xfId="3931"/>
    <cellStyle name="Convergence 28" xfId="3932"/>
    <cellStyle name="Convergence 28 2" xfId="3933"/>
    <cellStyle name="Convergence 29" xfId="3934"/>
    <cellStyle name="Convergence 29 2" xfId="3935"/>
    <cellStyle name="Convergence 3" xfId="3936"/>
    <cellStyle name="Convergence 3 2" xfId="3937"/>
    <cellStyle name="Convergence 30" xfId="3938"/>
    <cellStyle name="Convergence 4" xfId="3939"/>
    <cellStyle name="Convergence 4 2" xfId="3940"/>
    <cellStyle name="Convergence 5" xfId="3941"/>
    <cellStyle name="Convergence 5 2" xfId="3942"/>
    <cellStyle name="Convergence 6" xfId="3943"/>
    <cellStyle name="Convergence 6 2" xfId="3944"/>
    <cellStyle name="Convergence 7" xfId="3945"/>
    <cellStyle name="Convergence 7 2" xfId="3946"/>
    <cellStyle name="Convergence 8" xfId="3947"/>
    <cellStyle name="Convergence 8 2" xfId="3948"/>
    <cellStyle name="Convergence 9" xfId="3949"/>
    <cellStyle name="Convergence 9 2" xfId="3950"/>
    <cellStyle name="Currency [£]" xfId="3951"/>
    <cellStyle name="Currency [00]" xfId="3952"/>
    <cellStyle name="Currency [00] 10" xfId="3953"/>
    <cellStyle name="Currency [00] 10 2" xfId="3954"/>
    <cellStyle name="Currency [00] 11" xfId="3955"/>
    <cellStyle name="Currency [00] 11 2" xfId="3956"/>
    <cellStyle name="Currency [00] 12" xfId="3957"/>
    <cellStyle name="Currency [00] 12 2" xfId="3958"/>
    <cellStyle name="Currency [00] 13" xfId="3959"/>
    <cellStyle name="Currency [00] 13 2" xfId="3960"/>
    <cellStyle name="Currency [00] 14" xfId="3961"/>
    <cellStyle name="Currency [00] 14 2" xfId="3962"/>
    <cellStyle name="Currency [00] 15" xfId="3963"/>
    <cellStyle name="Currency [00] 15 2" xfId="3964"/>
    <cellStyle name="Currency [00] 16" xfId="3965"/>
    <cellStyle name="Currency [00] 16 2" xfId="3966"/>
    <cellStyle name="Currency [00] 17" xfId="3967"/>
    <cellStyle name="Currency [00] 17 2" xfId="3968"/>
    <cellStyle name="Currency [00] 18" xfId="3969"/>
    <cellStyle name="Currency [00] 18 2" xfId="3970"/>
    <cellStyle name="Currency [00] 19" xfId="3971"/>
    <cellStyle name="Currency [00] 19 2" xfId="3972"/>
    <cellStyle name="Currency [00] 2" xfId="3973"/>
    <cellStyle name="Currency [00] 2 2" xfId="3974"/>
    <cellStyle name="Currency [00] 20" xfId="3975"/>
    <cellStyle name="Currency [00] 20 2" xfId="3976"/>
    <cellStyle name="Currency [00] 21" xfId="3977"/>
    <cellStyle name="Currency [00] 21 2" xfId="3978"/>
    <cellStyle name="Currency [00] 22" xfId="3979"/>
    <cellStyle name="Currency [00] 22 2" xfId="3980"/>
    <cellStyle name="Currency [00] 23" xfId="3981"/>
    <cellStyle name="Currency [00] 23 2" xfId="3982"/>
    <cellStyle name="Currency [00] 24" xfId="3983"/>
    <cellStyle name="Currency [00] 24 2" xfId="3984"/>
    <cellStyle name="Currency [00] 25" xfId="3985"/>
    <cellStyle name="Currency [00] 25 2" xfId="3986"/>
    <cellStyle name="Currency [00] 26" xfId="3987"/>
    <cellStyle name="Currency [00] 26 2" xfId="3988"/>
    <cellStyle name="Currency [00] 27" xfId="3989"/>
    <cellStyle name="Currency [00] 27 2" xfId="3990"/>
    <cellStyle name="Currency [00] 28" xfId="3991"/>
    <cellStyle name="Currency [00] 28 2" xfId="3992"/>
    <cellStyle name="Currency [00] 29" xfId="3993"/>
    <cellStyle name="Currency [00] 29 2" xfId="3994"/>
    <cellStyle name="Currency [00] 3" xfId="3995"/>
    <cellStyle name="Currency [00] 3 2" xfId="3996"/>
    <cellStyle name="Currency [00] 30" xfId="3997"/>
    <cellStyle name="Currency [00] 4" xfId="3998"/>
    <cellStyle name="Currency [00] 4 2" xfId="3999"/>
    <cellStyle name="Currency [00] 5" xfId="4000"/>
    <cellStyle name="Currency [00] 5 2" xfId="4001"/>
    <cellStyle name="Currency [00] 6" xfId="4002"/>
    <cellStyle name="Currency [00] 6 2" xfId="4003"/>
    <cellStyle name="Currency [00] 7" xfId="4004"/>
    <cellStyle name="Currency [00] 7 2" xfId="4005"/>
    <cellStyle name="Currency [00] 8" xfId="4006"/>
    <cellStyle name="Currency [00] 8 2" xfId="4007"/>
    <cellStyle name="Currency [00] 9" xfId="4008"/>
    <cellStyle name="Currency [00] 9 2" xfId="4009"/>
    <cellStyle name="Currency 0" xfId="4010"/>
    <cellStyle name="Currency 10" xfId="4011"/>
    <cellStyle name="Currency 10 2" xfId="4012"/>
    <cellStyle name="Currency 11" xfId="4013"/>
    <cellStyle name="Currency 11 2" xfId="4014"/>
    <cellStyle name="Currency 12" xfId="4015"/>
    <cellStyle name="Currency 12 2" xfId="4016"/>
    <cellStyle name="Currency 13" xfId="4017"/>
    <cellStyle name="Currency 13 2" xfId="4018"/>
    <cellStyle name="Currency 14" xfId="4019"/>
    <cellStyle name="Currency 14 2" xfId="4020"/>
    <cellStyle name="Currency 15" xfId="4021"/>
    <cellStyle name="Currency 15 2" xfId="4022"/>
    <cellStyle name="Currency 16" xfId="4023"/>
    <cellStyle name="Currency 16 2" xfId="4024"/>
    <cellStyle name="Currency 17" xfId="4025"/>
    <cellStyle name="Currency 17 2" xfId="4026"/>
    <cellStyle name="Currency 18" xfId="4027"/>
    <cellStyle name="Currency 18 2" xfId="4028"/>
    <cellStyle name="Currency 19" xfId="4029"/>
    <cellStyle name="Currency 19 2" xfId="4030"/>
    <cellStyle name="Currency 2" xfId="4031"/>
    <cellStyle name="Currency 2 2" xfId="4"/>
    <cellStyle name="Currency 2 2 2" xfId="4032"/>
    <cellStyle name="Currency 2 2 3" xfId="4033"/>
    <cellStyle name="Currency 2 3" xfId="4034"/>
    <cellStyle name="Currency 2 3 2" xfId="4035"/>
    <cellStyle name="Currency 2 3 2 2" xfId="4036"/>
    <cellStyle name="Currency 2 3 3" xfId="4037"/>
    <cellStyle name="Currency 2 4" xfId="4038"/>
    <cellStyle name="Currency 2 4 2" xfId="4039"/>
    <cellStyle name="Currency 2 4 2 2" xfId="4040"/>
    <cellStyle name="Currency 2 4 3" xfId="4041"/>
    <cellStyle name="Currency 2 5" xfId="4042"/>
    <cellStyle name="Currency 2 5 2" xfId="4043"/>
    <cellStyle name="Currency 2 6" xfId="4044"/>
    <cellStyle name="Currency 2 6 2" xfId="4045"/>
    <cellStyle name="Currency 2_Annex 2D" xfId="4046"/>
    <cellStyle name="Currency 20" xfId="4047"/>
    <cellStyle name="Currency 20 2" xfId="4048"/>
    <cellStyle name="Currency 21" xfId="4049"/>
    <cellStyle name="Currency 21 2" xfId="4050"/>
    <cellStyle name="Currency 22" xfId="4051"/>
    <cellStyle name="Currency 22 2" xfId="4052"/>
    <cellStyle name="Currency 23" xfId="4053"/>
    <cellStyle name="Currency 23 2" xfId="4054"/>
    <cellStyle name="Currency 24" xfId="4055"/>
    <cellStyle name="Currency 24 2" xfId="4056"/>
    <cellStyle name="Currency 25" xfId="4057"/>
    <cellStyle name="Currency 25 2" xfId="4058"/>
    <cellStyle name="Currency 26" xfId="4059"/>
    <cellStyle name="Currency 26 2" xfId="4060"/>
    <cellStyle name="Currency 27" xfId="4061"/>
    <cellStyle name="Currency 27 2" xfId="4062"/>
    <cellStyle name="Currency 28" xfId="4063"/>
    <cellStyle name="Currency 28 2" xfId="4064"/>
    <cellStyle name="Currency 29" xfId="4065"/>
    <cellStyle name="Currency 29 2" xfId="4066"/>
    <cellStyle name="Currency 3" xfId="4067"/>
    <cellStyle name="Currency 3 2" xfId="4068"/>
    <cellStyle name="Currency 30" xfId="4069"/>
    <cellStyle name="Currency 30 2" xfId="4070"/>
    <cellStyle name="Currency 31" xfId="4071"/>
    <cellStyle name="Currency 31 2" xfId="4072"/>
    <cellStyle name="Currency 32" xfId="4073"/>
    <cellStyle name="Currency 32 2" xfId="4074"/>
    <cellStyle name="Currency 33" xfId="4075"/>
    <cellStyle name="Currency 33 2" xfId="4076"/>
    <cellStyle name="Currency 34" xfId="4077"/>
    <cellStyle name="Currency 34 2" xfId="4078"/>
    <cellStyle name="Currency 35" xfId="4079"/>
    <cellStyle name="Currency 35 2" xfId="4080"/>
    <cellStyle name="Currency 36" xfId="4081"/>
    <cellStyle name="Currency 36 2" xfId="4082"/>
    <cellStyle name="Currency 37" xfId="4083"/>
    <cellStyle name="Currency 38" xfId="4084"/>
    <cellStyle name="Currency 39" xfId="4085"/>
    <cellStyle name="Currency 4" xfId="4086"/>
    <cellStyle name="Currency 4 2" xfId="4087"/>
    <cellStyle name="Currency 40" xfId="4088"/>
    <cellStyle name="Currency 41" xfId="4089"/>
    <cellStyle name="Currency 42" xfId="4090"/>
    <cellStyle name="Currency 43" xfId="4091"/>
    <cellStyle name="Currency 44" xfId="4092"/>
    <cellStyle name="Currency 45" xfId="4093"/>
    <cellStyle name="Currency 46" xfId="4094"/>
    <cellStyle name="Currency 47" xfId="4095"/>
    <cellStyle name="Currency 48" xfId="4096"/>
    <cellStyle name="Currency 49" xfId="4097"/>
    <cellStyle name="Currency 5" xfId="4098"/>
    <cellStyle name="Currency 5 2" xfId="4099"/>
    <cellStyle name="Currency 50" xfId="4100"/>
    <cellStyle name="Currency 51" xfId="4101"/>
    <cellStyle name="Currency 52" xfId="4102"/>
    <cellStyle name="Currency 53" xfId="4103"/>
    <cellStyle name="Currency 54" xfId="4104"/>
    <cellStyle name="Currency 55" xfId="4105"/>
    <cellStyle name="Currency 56" xfId="4106"/>
    <cellStyle name="Currency 6" xfId="4107"/>
    <cellStyle name="Currency 6 2" xfId="4108"/>
    <cellStyle name="Currency 7" xfId="4109"/>
    <cellStyle name="Currency 7 2" xfId="4110"/>
    <cellStyle name="Currency 8" xfId="4111"/>
    <cellStyle name="Currency 8 2" xfId="4112"/>
    <cellStyle name="Currency 9" xfId="4113"/>
    <cellStyle name="Currency 9 2" xfId="4114"/>
    <cellStyle name="Data" xfId="4115"/>
    <cellStyle name="Data 10" xfId="4116"/>
    <cellStyle name="Data 11" xfId="4117"/>
    <cellStyle name="Data 12" xfId="4118"/>
    <cellStyle name="Data 13" xfId="4119"/>
    <cellStyle name="Data 14" xfId="4120"/>
    <cellStyle name="Data 15" xfId="4121"/>
    <cellStyle name="Data 16" xfId="4122"/>
    <cellStyle name="Data 17" xfId="4123"/>
    <cellStyle name="Data 18" xfId="4124"/>
    <cellStyle name="Data 19" xfId="4125"/>
    <cellStyle name="Data 2" xfId="4126"/>
    <cellStyle name="Data 20" xfId="4127"/>
    <cellStyle name="Data 21" xfId="4128"/>
    <cellStyle name="Data 22" xfId="4129"/>
    <cellStyle name="Data 23" xfId="4130"/>
    <cellStyle name="Data 24" xfId="4131"/>
    <cellStyle name="Data 25" xfId="4132"/>
    <cellStyle name="Data 26" xfId="4133"/>
    <cellStyle name="Data 27" xfId="4134"/>
    <cellStyle name="Data 28" xfId="4135"/>
    <cellStyle name="Data 29" xfId="4136"/>
    <cellStyle name="Data 3" xfId="4137"/>
    <cellStyle name="Data 30" xfId="4138"/>
    <cellStyle name="Data 31" xfId="4139"/>
    <cellStyle name="Data 4" xfId="4140"/>
    <cellStyle name="Data 5" xfId="4141"/>
    <cellStyle name="Data 6" xfId="4142"/>
    <cellStyle name="Data 7" xfId="4143"/>
    <cellStyle name="Data 8" xfId="4144"/>
    <cellStyle name="Data 9" xfId="4145"/>
    <cellStyle name="Date" xfId="4146"/>
    <cellStyle name="Date Aligned" xfId="4147"/>
    <cellStyle name="Date Short" xfId="4148"/>
    <cellStyle name="Date_FMI" xfId="4149"/>
    <cellStyle name="DELTA" xfId="4150"/>
    <cellStyle name="DELTA 10" xfId="4151"/>
    <cellStyle name="DELTA 11" xfId="4152"/>
    <cellStyle name="DELTA 12" xfId="4153"/>
    <cellStyle name="DELTA 13" xfId="4154"/>
    <cellStyle name="DELTA 14" xfId="4155"/>
    <cellStyle name="DELTA 15" xfId="4156"/>
    <cellStyle name="DELTA 16" xfId="4157"/>
    <cellStyle name="DELTA 17" xfId="4158"/>
    <cellStyle name="DELTA 18" xfId="4159"/>
    <cellStyle name="DELTA 19" xfId="4160"/>
    <cellStyle name="DELTA 2" xfId="4161"/>
    <cellStyle name="DELTA 20" xfId="4162"/>
    <cellStyle name="DELTA 21" xfId="4163"/>
    <cellStyle name="DELTA 22" xfId="4164"/>
    <cellStyle name="DELTA 23" xfId="4165"/>
    <cellStyle name="DELTA 24" xfId="4166"/>
    <cellStyle name="DELTA 25" xfId="4167"/>
    <cellStyle name="DELTA 26" xfId="4168"/>
    <cellStyle name="DELTA 27" xfId="4169"/>
    <cellStyle name="DELTA 28" xfId="4170"/>
    <cellStyle name="DELTA 29" xfId="4171"/>
    <cellStyle name="DELTA 3" xfId="4172"/>
    <cellStyle name="DELTA 4" xfId="4173"/>
    <cellStyle name="DELTA 5" xfId="4174"/>
    <cellStyle name="DELTA 6" xfId="4175"/>
    <cellStyle name="DELTA 7" xfId="4176"/>
    <cellStyle name="DELTA 8" xfId="4177"/>
    <cellStyle name="DELTA 9" xfId="4178"/>
    <cellStyle name="Dotted Line" xfId="4179"/>
    <cellStyle name="Enter Currency (0)" xfId="4180"/>
    <cellStyle name="Enter Currency (0) 10" xfId="4181"/>
    <cellStyle name="Enter Currency (0) 10 2" xfId="4182"/>
    <cellStyle name="Enter Currency (0) 11" xfId="4183"/>
    <cellStyle name="Enter Currency (0) 11 2" xfId="4184"/>
    <cellStyle name="Enter Currency (0) 12" xfId="4185"/>
    <cellStyle name="Enter Currency (0) 12 2" xfId="4186"/>
    <cellStyle name="Enter Currency (0) 13" xfId="4187"/>
    <cellStyle name="Enter Currency (0) 13 2" xfId="4188"/>
    <cellStyle name="Enter Currency (0) 14" xfId="4189"/>
    <cellStyle name="Enter Currency (0) 14 2" xfId="4190"/>
    <cellStyle name="Enter Currency (0) 15" xfId="4191"/>
    <cellStyle name="Enter Currency (0) 15 2" xfId="4192"/>
    <cellStyle name="Enter Currency (0) 16" xfId="4193"/>
    <cellStyle name="Enter Currency (0) 16 2" xfId="4194"/>
    <cellStyle name="Enter Currency (0) 17" xfId="4195"/>
    <cellStyle name="Enter Currency (0) 17 2" xfId="4196"/>
    <cellStyle name="Enter Currency (0) 18" xfId="4197"/>
    <cellStyle name="Enter Currency (0) 18 2" xfId="4198"/>
    <cellStyle name="Enter Currency (0) 19" xfId="4199"/>
    <cellStyle name="Enter Currency (0) 19 2" xfId="4200"/>
    <cellStyle name="Enter Currency (0) 2" xfId="4201"/>
    <cellStyle name="Enter Currency (0) 2 2" xfId="4202"/>
    <cellStyle name="Enter Currency (0) 20" xfId="4203"/>
    <cellStyle name="Enter Currency (0) 20 2" xfId="4204"/>
    <cellStyle name="Enter Currency (0) 21" xfId="4205"/>
    <cellStyle name="Enter Currency (0) 21 2" xfId="4206"/>
    <cellStyle name="Enter Currency (0) 22" xfId="4207"/>
    <cellStyle name="Enter Currency (0) 22 2" xfId="4208"/>
    <cellStyle name="Enter Currency (0) 23" xfId="4209"/>
    <cellStyle name="Enter Currency (0) 23 2" xfId="4210"/>
    <cellStyle name="Enter Currency (0) 24" xfId="4211"/>
    <cellStyle name="Enter Currency (0) 24 2" xfId="4212"/>
    <cellStyle name="Enter Currency (0) 25" xfId="4213"/>
    <cellStyle name="Enter Currency (0) 25 2" xfId="4214"/>
    <cellStyle name="Enter Currency (0) 26" xfId="4215"/>
    <cellStyle name="Enter Currency (0) 26 2" xfId="4216"/>
    <cellStyle name="Enter Currency (0) 27" xfId="4217"/>
    <cellStyle name="Enter Currency (0) 27 2" xfId="4218"/>
    <cellStyle name="Enter Currency (0) 28" xfId="4219"/>
    <cellStyle name="Enter Currency (0) 28 2" xfId="4220"/>
    <cellStyle name="Enter Currency (0) 29" xfId="4221"/>
    <cellStyle name="Enter Currency (0) 29 2" xfId="4222"/>
    <cellStyle name="Enter Currency (0) 3" xfId="4223"/>
    <cellStyle name="Enter Currency (0) 3 2" xfId="4224"/>
    <cellStyle name="Enter Currency (0) 30" xfId="4225"/>
    <cellStyle name="Enter Currency (0) 4" xfId="4226"/>
    <cellStyle name="Enter Currency (0) 4 2" xfId="4227"/>
    <cellStyle name="Enter Currency (0) 5" xfId="4228"/>
    <cellStyle name="Enter Currency (0) 5 2" xfId="4229"/>
    <cellStyle name="Enter Currency (0) 6" xfId="4230"/>
    <cellStyle name="Enter Currency (0) 6 2" xfId="4231"/>
    <cellStyle name="Enter Currency (0) 7" xfId="4232"/>
    <cellStyle name="Enter Currency (0) 7 2" xfId="4233"/>
    <cellStyle name="Enter Currency (0) 8" xfId="4234"/>
    <cellStyle name="Enter Currency (0) 8 2" xfId="4235"/>
    <cellStyle name="Enter Currency (0) 9" xfId="4236"/>
    <cellStyle name="Enter Currency (0) 9 2" xfId="4237"/>
    <cellStyle name="Enter Currency (2)" xfId="4238"/>
    <cellStyle name="Enter Currency (2) 10" xfId="4239"/>
    <cellStyle name="Enter Currency (2) 10 2" xfId="4240"/>
    <cellStyle name="Enter Currency (2) 11" xfId="4241"/>
    <cellStyle name="Enter Currency (2) 11 2" xfId="4242"/>
    <cellStyle name="Enter Currency (2) 12" xfId="4243"/>
    <cellStyle name="Enter Currency (2) 12 2" xfId="4244"/>
    <cellStyle name="Enter Currency (2) 13" xfId="4245"/>
    <cellStyle name="Enter Currency (2) 13 2" xfId="4246"/>
    <cellStyle name="Enter Currency (2) 14" xfId="4247"/>
    <cellStyle name="Enter Currency (2) 14 2" xfId="4248"/>
    <cellStyle name="Enter Currency (2) 15" xfId="4249"/>
    <cellStyle name="Enter Currency (2) 15 2" xfId="4250"/>
    <cellStyle name="Enter Currency (2) 16" xfId="4251"/>
    <cellStyle name="Enter Currency (2) 16 2" xfId="4252"/>
    <cellStyle name="Enter Currency (2) 17" xfId="4253"/>
    <cellStyle name="Enter Currency (2) 17 2" xfId="4254"/>
    <cellStyle name="Enter Currency (2) 18" xfId="4255"/>
    <cellStyle name="Enter Currency (2) 18 2" xfId="4256"/>
    <cellStyle name="Enter Currency (2) 19" xfId="4257"/>
    <cellStyle name="Enter Currency (2) 19 2" xfId="4258"/>
    <cellStyle name="Enter Currency (2) 2" xfId="4259"/>
    <cellStyle name="Enter Currency (2) 2 2" xfId="4260"/>
    <cellStyle name="Enter Currency (2) 20" xfId="4261"/>
    <cellStyle name="Enter Currency (2) 20 2" xfId="4262"/>
    <cellStyle name="Enter Currency (2) 21" xfId="4263"/>
    <cellStyle name="Enter Currency (2) 21 2" xfId="4264"/>
    <cellStyle name="Enter Currency (2) 22" xfId="4265"/>
    <cellStyle name="Enter Currency (2) 22 2" xfId="4266"/>
    <cellStyle name="Enter Currency (2) 23" xfId="4267"/>
    <cellStyle name="Enter Currency (2) 23 2" xfId="4268"/>
    <cellStyle name="Enter Currency (2) 24" xfId="4269"/>
    <cellStyle name="Enter Currency (2) 24 2" xfId="4270"/>
    <cellStyle name="Enter Currency (2) 25" xfId="4271"/>
    <cellStyle name="Enter Currency (2) 25 2" xfId="4272"/>
    <cellStyle name="Enter Currency (2) 26" xfId="4273"/>
    <cellStyle name="Enter Currency (2) 26 2" xfId="4274"/>
    <cellStyle name="Enter Currency (2) 27" xfId="4275"/>
    <cellStyle name="Enter Currency (2) 27 2" xfId="4276"/>
    <cellStyle name="Enter Currency (2) 28" xfId="4277"/>
    <cellStyle name="Enter Currency (2) 28 2" xfId="4278"/>
    <cellStyle name="Enter Currency (2) 29" xfId="4279"/>
    <cellStyle name="Enter Currency (2) 29 2" xfId="4280"/>
    <cellStyle name="Enter Currency (2) 3" xfId="4281"/>
    <cellStyle name="Enter Currency (2) 3 2" xfId="4282"/>
    <cellStyle name="Enter Currency (2) 30" xfId="4283"/>
    <cellStyle name="Enter Currency (2) 4" xfId="4284"/>
    <cellStyle name="Enter Currency (2) 4 2" xfId="4285"/>
    <cellStyle name="Enter Currency (2) 5" xfId="4286"/>
    <cellStyle name="Enter Currency (2) 5 2" xfId="4287"/>
    <cellStyle name="Enter Currency (2) 6" xfId="4288"/>
    <cellStyle name="Enter Currency (2) 6 2" xfId="4289"/>
    <cellStyle name="Enter Currency (2) 7" xfId="4290"/>
    <cellStyle name="Enter Currency (2) 7 2" xfId="4291"/>
    <cellStyle name="Enter Currency (2) 8" xfId="4292"/>
    <cellStyle name="Enter Currency (2) 8 2" xfId="4293"/>
    <cellStyle name="Enter Currency (2) 9" xfId="4294"/>
    <cellStyle name="Enter Currency (2) 9 2" xfId="4295"/>
    <cellStyle name="Enter Units (0)" xfId="4296"/>
    <cellStyle name="Enter Units (0) 10" xfId="4297"/>
    <cellStyle name="Enter Units (0) 10 2" xfId="4298"/>
    <cellStyle name="Enter Units (0) 11" xfId="4299"/>
    <cellStyle name="Enter Units (0) 11 2" xfId="4300"/>
    <cellStyle name="Enter Units (0) 12" xfId="4301"/>
    <cellStyle name="Enter Units (0) 12 2" xfId="4302"/>
    <cellStyle name="Enter Units (0) 13" xfId="4303"/>
    <cellStyle name="Enter Units (0) 13 2" xfId="4304"/>
    <cellStyle name="Enter Units (0) 14" xfId="4305"/>
    <cellStyle name="Enter Units (0) 14 2" xfId="4306"/>
    <cellStyle name="Enter Units (0) 15" xfId="4307"/>
    <cellStyle name="Enter Units (0) 15 2" xfId="4308"/>
    <cellStyle name="Enter Units (0) 16" xfId="4309"/>
    <cellStyle name="Enter Units (0) 16 2" xfId="4310"/>
    <cellStyle name="Enter Units (0) 17" xfId="4311"/>
    <cellStyle name="Enter Units (0) 17 2" xfId="4312"/>
    <cellStyle name="Enter Units (0) 18" xfId="4313"/>
    <cellStyle name="Enter Units (0) 18 2" xfId="4314"/>
    <cellStyle name="Enter Units (0) 19" xfId="4315"/>
    <cellStyle name="Enter Units (0) 19 2" xfId="4316"/>
    <cellStyle name="Enter Units (0) 2" xfId="4317"/>
    <cellStyle name="Enter Units (0) 2 2" xfId="4318"/>
    <cellStyle name="Enter Units (0) 20" xfId="4319"/>
    <cellStyle name="Enter Units (0) 20 2" xfId="4320"/>
    <cellStyle name="Enter Units (0) 21" xfId="4321"/>
    <cellStyle name="Enter Units (0) 21 2" xfId="4322"/>
    <cellStyle name="Enter Units (0) 22" xfId="4323"/>
    <cellStyle name="Enter Units (0) 22 2" xfId="4324"/>
    <cellStyle name="Enter Units (0) 23" xfId="4325"/>
    <cellStyle name="Enter Units (0) 23 2" xfId="4326"/>
    <cellStyle name="Enter Units (0) 24" xfId="4327"/>
    <cellStyle name="Enter Units (0) 24 2" xfId="4328"/>
    <cellStyle name="Enter Units (0) 25" xfId="4329"/>
    <cellStyle name="Enter Units (0) 25 2" xfId="4330"/>
    <cellStyle name="Enter Units (0) 26" xfId="4331"/>
    <cellStyle name="Enter Units (0) 26 2" xfId="4332"/>
    <cellStyle name="Enter Units (0) 27" xfId="4333"/>
    <cellStyle name="Enter Units (0) 27 2" xfId="4334"/>
    <cellStyle name="Enter Units (0) 28" xfId="4335"/>
    <cellStyle name="Enter Units (0) 28 2" xfId="4336"/>
    <cellStyle name="Enter Units (0) 29" xfId="4337"/>
    <cellStyle name="Enter Units (0) 29 2" xfId="4338"/>
    <cellStyle name="Enter Units (0) 3" xfId="4339"/>
    <cellStyle name="Enter Units (0) 3 2" xfId="4340"/>
    <cellStyle name="Enter Units (0) 30" xfId="4341"/>
    <cellStyle name="Enter Units (0) 4" xfId="4342"/>
    <cellStyle name="Enter Units (0) 4 2" xfId="4343"/>
    <cellStyle name="Enter Units (0) 5" xfId="4344"/>
    <cellStyle name="Enter Units (0) 5 2" xfId="4345"/>
    <cellStyle name="Enter Units (0) 6" xfId="4346"/>
    <cellStyle name="Enter Units (0) 6 2" xfId="4347"/>
    <cellStyle name="Enter Units (0) 7" xfId="4348"/>
    <cellStyle name="Enter Units (0) 7 2" xfId="4349"/>
    <cellStyle name="Enter Units (0) 8" xfId="4350"/>
    <cellStyle name="Enter Units (0) 8 2" xfId="4351"/>
    <cellStyle name="Enter Units (0) 9" xfId="4352"/>
    <cellStyle name="Enter Units (0) 9 2" xfId="4353"/>
    <cellStyle name="Enter Units (1)" xfId="4354"/>
    <cellStyle name="Enter Units (1) 10" xfId="4355"/>
    <cellStyle name="Enter Units (1) 10 2" xfId="4356"/>
    <cellStyle name="Enter Units (1) 11" xfId="4357"/>
    <cellStyle name="Enter Units (1) 11 2" xfId="4358"/>
    <cellStyle name="Enter Units (1) 12" xfId="4359"/>
    <cellStyle name="Enter Units (1) 12 2" xfId="4360"/>
    <cellStyle name="Enter Units (1) 13" xfId="4361"/>
    <cellStyle name="Enter Units (1) 13 2" xfId="4362"/>
    <cellStyle name="Enter Units (1) 14" xfId="4363"/>
    <cellStyle name="Enter Units (1) 14 2" xfId="4364"/>
    <cellStyle name="Enter Units (1) 15" xfId="4365"/>
    <cellStyle name="Enter Units (1) 15 2" xfId="4366"/>
    <cellStyle name="Enter Units (1) 16" xfId="4367"/>
    <cellStyle name="Enter Units (1) 16 2" xfId="4368"/>
    <cellStyle name="Enter Units (1) 17" xfId="4369"/>
    <cellStyle name="Enter Units (1) 17 2" xfId="4370"/>
    <cellStyle name="Enter Units (1) 18" xfId="4371"/>
    <cellStyle name="Enter Units (1) 18 2" xfId="4372"/>
    <cellStyle name="Enter Units (1) 19" xfId="4373"/>
    <cellStyle name="Enter Units (1) 19 2" xfId="4374"/>
    <cellStyle name="Enter Units (1) 2" xfId="4375"/>
    <cellStyle name="Enter Units (1) 2 2" xfId="4376"/>
    <cellStyle name="Enter Units (1) 20" xfId="4377"/>
    <cellStyle name="Enter Units (1) 20 2" xfId="4378"/>
    <cellStyle name="Enter Units (1) 21" xfId="4379"/>
    <cellStyle name="Enter Units (1) 21 2" xfId="4380"/>
    <cellStyle name="Enter Units (1) 22" xfId="4381"/>
    <cellStyle name="Enter Units (1) 22 2" xfId="4382"/>
    <cellStyle name="Enter Units (1) 23" xfId="4383"/>
    <cellStyle name="Enter Units (1) 23 2" xfId="4384"/>
    <cellStyle name="Enter Units (1) 24" xfId="4385"/>
    <cellStyle name="Enter Units (1) 24 2" xfId="4386"/>
    <cellStyle name="Enter Units (1) 25" xfId="4387"/>
    <cellStyle name="Enter Units (1) 25 2" xfId="4388"/>
    <cellStyle name="Enter Units (1) 26" xfId="4389"/>
    <cellStyle name="Enter Units (1) 26 2" xfId="4390"/>
    <cellStyle name="Enter Units (1) 27" xfId="4391"/>
    <cellStyle name="Enter Units (1) 27 2" xfId="4392"/>
    <cellStyle name="Enter Units (1) 28" xfId="4393"/>
    <cellStyle name="Enter Units (1) 28 2" xfId="4394"/>
    <cellStyle name="Enter Units (1) 29" xfId="4395"/>
    <cellStyle name="Enter Units (1) 29 2" xfId="4396"/>
    <cellStyle name="Enter Units (1) 3" xfId="4397"/>
    <cellStyle name="Enter Units (1) 3 2" xfId="4398"/>
    <cellStyle name="Enter Units (1) 30" xfId="4399"/>
    <cellStyle name="Enter Units (1) 4" xfId="4400"/>
    <cellStyle name="Enter Units (1) 4 2" xfId="4401"/>
    <cellStyle name="Enter Units (1) 5" xfId="4402"/>
    <cellStyle name="Enter Units (1) 5 2" xfId="4403"/>
    <cellStyle name="Enter Units (1) 6" xfId="4404"/>
    <cellStyle name="Enter Units (1) 6 2" xfId="4405"/>
    <cellStyle name="Enter Units (1) 7" xfId="4406"/>
    <cellStyle name="Enter Units (1) 7 2" xfId="4407"/>
    <cellStyle name="Enter Units (1) 8" xfId="4408"/>
    <cellStyle name="Enter Units (1) 8 2" xfId="4409"/>
    <cellStyle name="Enter Units (1) 9" xfId="4410"/>
    <cellStyle name="Enter Units (1) 9 2" xfId="4411"/>
    <cellStyle name="Enter Units (2)" xfId="4412"/>
    <cellStyle name="Enter Units (2) 10" xfId="4413"/>
    <cellStyle name="Enter Units (2) 10 2" xfId="4414"/>
    <cellStyle name="Enter Units (2) 11" xfId="4415"/>
    <cellStyle name="Enter Units (2) 11 2" xfId="4416"/>
    <cellStyle name="Enter Units (2) 12" xfId="4417"/>
    <cellStyle name="Enter Units (2) 12 2" xfId="4418"/>
    <cellStyle name="Enter Units (2) 13" xfId="4419"/>
    <cellStyle name="Enter Units (2) 13 2" xfId="4420"/>
    <cellStyle name="Enter Units (2) 14" xfId="4421"/>
    <cellStyle name="Enter Units (2) 14 2" xfId="4422"/>
    <cellStyle name="Enter Units (2) 15" xfId="4423"/>
    <cellStyle name="Enter Units (2) 15 2" xfId="4424"/>
    <cellStyle name="Enter Units (2) 16" xfId="4425"/>
    <cellStyle name="Enter Units (2) 16 2" xfId="4426"/>
    <cellStyle name="Enter Units (2) 17" xfId="4427"/>
    <cellStyle name="Enter Units (2) 17 2" xfId="4428"/>
    <cellStyle name="Enter Units (2) 18" xfId="4429"/>
    <cellStyle name="Enter Units (2) 18 2" xfId="4430"/>
    <cellStyle name="Enter Units (2) 19" xfId="4431"/>
    <cellStyle name="Enter Units (2) 19 2" xfId="4432"/>
    <cellStyle name="Enter Units (2) 2" xfId="4433"/>
    <cellStyle name="Enter Units (2) 2 2" xfId="4434"/>
    <cellStyle name="Enter Units (2) 20" xfId="4435"/>
    <cellStyle name="Enter Units (2) 20 2" xfId="4436"/>
    <cellStyle name="Enter Units (2) 21" xfId="4437"/>
    <cellStyle name="Enter Units (2) 21 2" xfId="4438"/>
    <cellStyle name="Enter Units (2) 22" xfId="4439"/>
    <cellStyle name="Enter Units (2) 22 2" xfId="4440"/>
    <cellStyle name="Enter Units (2) 23" xfId="4441"/>
    <cellStyle name="Enter Units (2) 23 2" xfId="4442"/>
    <cellStyle name="Enter Units (2) 24" xfId="4443"/>
    <cellStyle name="Enter Units (2) 24 2" xfId="4444"/>
    <cellStyle name="Enter Units (2) 25" xfId="4445"/>
    <cellStyle name="Enter Units (2) 25 2" xfId="4446"/>
    <cellStyle name="Enter Units (2) 26" xfId="4447"/>
    <cellStyle name="Enter Units (2) 26 2" xfId="4448"/>
    <cellStyle name="Enter Units (2) 27" xfId="4449"/>
    <cellStyle name="Enter Units (2) 27 2" xfId="4450"/>
    <cellStyle name="Enter Units (2) 28" xfId="4451"/>
    <cellStyle name="Enter Units (2) 28 2" xfId="4452"/>
    <cellStyle name="Enter Units (2) 29" xfId="4453"/>
    <cellStyle name="Enter Units (2) 29 2" xfId="4454"/>
    <cellStyle name="Enter Units (2) 3" xfId="4455"/>
    <cellStyle name="Enter Units (2) 3 2" xfId="4456"/>
    <cellStyle name="Enter Units (2) 30" xfId="4457"/>
    <cellStyle name="Enter Units (2) 4" xfId="4458"/>
    <cellStyle name="Enter Units (2) 4 2" xfId="4459"/>
    <cellStyle name="Enter Units (2) 5" xfId="4460"/>
    <cellStyle name="Enter Units (2) 5 2" xfId="4461"/>
    <cellStyle name="Enter Units (2) 6" xfId="4462"/>
    <cellStyle name="Enter Units (2) 6 2" xfId="4463"/>
    <cellStyle name="Enter Units (2) 7" xfId="4464"/>
    <cellStyle name="Enter Units (2) 7 2" xfId="4465"/>
    <cellStyle name="Enter Units (2) 8" xfId="4466"/>
    <cellStyle name="Enter Units (2) 8 2" xfId="4467"/>
    <cellStyle name="Enter Units (2) 9" xfId="4468"/>
    <cellStyle name="Enter Units (2) 9 2" xfId="4469"/>
    <cellStyle name="Euro" xfId="4470"/>
    <cellStyle name="Euro 10" xfId="4471"/>
    <cellStyle name="Euro 10 2" xfId="4472"/>
    <cellStyle name="Euro 11" xfId="4473"/>
    <cellStyle name="Euro 11 2" xfId="4474"/>
    <cellStyle name="Euro 12" xfId="4475"/>
    <cellStyle name="Euro 12 2" xfId="4476"/>
    <cellStyle name="Euro 13" xfId="4477"/>
    <cellStyle name="Euro 13 2" xfId="4478"/>
    <cellStyle name="Euro 14" xfId="4479"/>
    <cellStyle name="Euro 14 2" xfId="4480"/>
    <cellStyle name="Euro 15" xfId="4481"/>
    <cellStyle name="Euro 15 2" xfId="4482"/>
    <cellStyle name="Euro 16" xfId="4483"/>
    <cellStyle name="Euro 16 2" xfId="4484"/>
    <cellStyle name="Euro 17" xfId="4485"/>
    <cellStyle name="Euro 17 2" xfId="4486"/>
    <cellStyle name="Euro 18" xfId="4487"/>
    <cellStyle name="Euro 18 2" xfId="4488"/>
    <cellStyle name="Euro 19" xfId="4489"/>
    <cellStyle name="Euro 19 2" xfId="4490"/>
    <cellStyle name="Euro 2" xfId="4491"/>
    <cellStyle name="Euro 2 2" xfId="4492"/>
    <cellStyle name="Euro 2 2 2" xfId="4493"/>
    <cellStyle name="Euro 2 3" xfId="4494"/>
    <cellStyle name="Euro 2 3 2" xfId="4495"/>
    <cellStyle name="Euro 2 4" xfId="4496"/>
    <cellStyle name="Euro 2 4 2" xfId="4497"/>
    <cellStyle name="Euro 2 5" xfId="4498"/>
    <cellStyle name="Euro 2_Annex 2D" xfId="4499"/>
    <cellStyle name="Euro 20" xfId="4500"/>
    <cellStyle name="Euro 20 2" xfId="4501"/>
    <cellStyle name="Euro 21" xfId="4502"/>
    <cellStyle name="Euro 21 2" xfId="4503"/>
    <cellStyle name="Euro 22" xfId="4504"/>
    <cellStyle name="Euro 22 2" xfId="4505"/>
    <cellStyle name="Euro 23" xfId="4506"/>
    <cellStyle name="Euro 23 2" xfId="4507"/>
    <cellStyle name="Euro 24" xfId="4508"/>
    <cellStyle name="Euro 24 2" xfId="4509"/>
    <cellStyle name="Euro 25" xfId="4510"/>
    <cellStyle name="Euro 25 2" xfId="4511"/>
    <cellStyle name="Euro 26" xfId="4512"/>
    <cellStyle name="Euro 26 2" xfId="4513"/>
    <cellStyle name="Euro 27" xfId="4514"/>
    <cellStyle name="Euro 27 2" xfId="4515"/>
    <cellStyle name="Euro 28" xfId="4516"/>
    <cellStyle name="Euro 28 2" xfId="4517"/>
    <cellStyle name="Euro 29" xfId="4518"/>
    <cellStyle name="Euro 29 2" xfId="4519"/>
    <cellStyle name="Euro 3" xfId="4520"/>
    <cellStyle name="Euro 3 2" xfId="4521"/>
    <cellStyle name="Euro 3 2 2" xfId="4522"/>
    <cellStyle name="Euro 3 2 2 2" xfId="4523"/>
    <cellStyle name="Euro 3 2 3" xfId="4524"/>
    <cellStyle name="Euro 3 3" xfId="4525"/>
    <cellStyle name="Euro 3 3 2" xfId="4526"/>
    <cellStyle name="Euro 3 4" xfId="4527"/>
    <cellStyle name="Euro 30" xfId="4528"/>
    <cellStyle name="Euro 30 2" xfId="4529"/>
    <cellStyle name="Euro 31" xfId="4530"/>
    <cellStyle name="Euro 31 2" xfId="4531"/>
    <cellStyle name="Euro 32" xfId="4532"/>
    <cellStyle name="Euro 4" xfId="4533"/>
    <cellStyle name="Euro 4 2" xfId="4534"/>
    <cellStyle name="Euro 4 2 2" xfId="4535"/>
    <cellStyle name="Euro 4 3" xfId="4536"/>
    <cellStyle name="Euro 4 3 2" xfId="4537"/>
    <cellStyle name="Euro 4 4" xfId="4538"/>
    <cellStyle name="Euro 5" xfId="4539"/>
    <cellStyle name="Euro 5 2" xfId="4540"/>
    <cellStyle name="Euro 5 2 2" xfId="4541"/>
    <cellStyle name="Euro 5 3" xfId="4542"/>
    <cellStyle name="Euro 6" xfId="4543"/>
    <cellStyle name="Euro 6 2" xfId="4544"/>
    <cellStyle name="Euro 7" xfId="4545"/>
    <cellStyle name="Euro 7 2" xfId="4546"/>
    <cellStyle name="Euro 8" xfId="4547"/>
    <cellStyle name="Euro 8 2" xfId="4548"/>
    <cellStyle name="Euro 9" xfId="4549"/>
    <cellStyle name="Euro 9 2" xfId="4550"/>
    <cellStyle name="Euro_Annex 2D" xfId="4551"/>
    <cellStyle name="Explanatory Text 10" xfId="4552"/>
    <cellStyle name="Explanatory Text 11" xfId="4553"/>
    <cellStyle name="Explanatory Text 12" xfId="4554"/>
    <cellStyle name="Explanatory Text 13" xfId="4555"/>
    <cellStyle name="Explanatory Text 14" xfId="4556"/>
    <cellStyle name="Explanatory Text 15" xfId="4557"/>
    <cellStyle name="Explanatory Text 16" xfId="4558"/>
    <cellStyle name="Explanatory Text 17" xfId="4559"/>
    <cellStyle name="Explanatory Text 18" xfId="4560"/>
    <cellStyle name="Explanatory Text 19" xfId="4561"/>
    <cellStyle name="Explanatory Text 2" xfId="4562"/>
    <cellStyle name="Explanatory Text 20" xfId="4563"/>
    <cellStyle name="Explanatory Text 21" xfId="4564"/>
    <cellStyle name="Explanatory Text 22" xfId="4565"/>
    <cellStyle name="Explanatory Text 23" xfId="4566"/>
    <cellStyle name="Explanatory Text 24" xfId="4567"/>
    <cellStyle name="Explanatory Text 25" xfId="4568"/>
    <cellStyle name="Explanatory Text 26" xfId="4569"/>
    <cellStyle name="Explanatory Text 27" xfId="4570"/>
    <cellStyle name="Explanatory Text 28" xfId="4571"/>
    <cellStyle name="Explanatory Text 29" xfId="4572"/>
    <cellStyle name="Explanatory Text 3" xfId="4573"/>
    <cellStyle name="Explanatory Text 30" xfId="4574"/>
    <cellStyle name="Explanatory Text 31" xfId="4575"/>
    <cellStyle name="Explanatory Text 32" xfId="4576"/>
    <cellStyle name="Explanatory Text 33" xfId="4577"/>
    <cellStyle name="Explanatory Text 34" xfId="4578"/>
    <cellStyle name="Explanatory Text 35" xfId="4579"/>
    <cellStyle name="Explanatory Text 36" xfId="4580"/>
    <cellStyle name="Explanatory Text 37" xfId="4581"/>
    <cellStyle name="Explanatory Text 38" xfId="4582"/>
    <cellStyle name="Explanatory Text 39" xfId="4583"/>
    <cellStyle name="Explanatory Text 4" xfId="4584"/>
    <cellStyle name="Explanatory Text 40" xfId="4585"/>
    <cellStyle name="Explanatory Text 41" xfId="4586"/>
    <cellStyle name="Explanatory Text 42" xfId="4587"/>
    <cellStyle name="Explanatory Text 43" xfId="4588"/>
    <cellStyle name="Explanatory Text 5" xfId="4589"/>
    <cellStyle name="Explanatory Text 6" xfId="4590"/>
    <cellStyle name="Explanatory Text 7" xfId="4591"/>
    <cellStyle name="Explanatory Text 8" xfId="4592"/>
    <cellStyle name="Explanatory Text 9" xfId="4593"/>
    <cellStyle name="Footnote" xfId="4594"/>
    <cellStyle name="Good 10" xfId="4595"/>
    <cellStyle name="Good 11" xfId="4596"/>
    <cellStyle name="Good 12" xfId="4597"/>
    <cellStyle name="Good 13" xfId="4598"/>
    <cellStyle name="Good 14" xfId="4599"/>
    <cellStyle name="Good 15" xfId="4600"/>
    <cellStyle name="Good 16" xfId="4601"/>
    <cellStyle name="Good 17" xfId="4602"/>
    <cellStyle name="Good 18" xfId="4603"/>
    <cellStyle name="Good 19" xfId="4604"/>
    <cellStyle name="Good 2" xfId="4605"/>
    <cellStyle name="Good 20" xfId="4606"/>
    <cellStyle name="Good 21" xfId="4607"/>
    <cellStyle name="Good 22" xfId="4608"/>
    <cellStyle name="Good 23" xfId="4609"/>
    <cellStyle name="Good 24" xfId="4610"/>
    <cellStyle name="Good 25" xfId="4611"/>
    <cellStyle name="Good 26" xfId="4612"/>
    <cellStyle name="Good 27" xfId="4613"/>
    <cellStyle name="Good 28" xfId="4614"/>
    <cellStyle name="Good 29" xfId="4615"/>
    <cellStyle name="Good 3" xfId="4616"/>
    <cellStyle name="Good 30" xfId="4617"/>
    <cellStyle name="Good 31" xfId="4618"/>
    <cellStyle name="Good 32" xfId="4619"/>
    <cellStyle name="Good 33" xfId="4620"/>
    <cellStyle name="Good 34" xfId="4621"/>
    <cellStyle name="Good 35" xfId="4622"/>
    <cellStyle name="Good 36" xfId="4623"/>
    <cellStyle name="Good 37" xfId="4624"/>
    <cellStyle name="Good 38" xfId="4625"/>
    <cellStyle name="Good 39" xfId="4626"/>
    <cellStyle name="Good 4" xfId="4627"/>
    <cellStyle name="Good 40" xfId="4628"/>
    <cellStyle name="Good 41" xfId="4629"/>
    <cellStyle name="Good 42" xfId="4630"/>
    <cellStyle name="Good 43" xfId="4631"/>
    <cellStyle name="Good 5" xfId="4632"/>
    <cellStyle name="Good 6" xfId="4633"/>
    <cellStyle name="Good 7" xfId="4634"/>
    <cellStyle name="Good 8" xfId="4635"/>
    <cellStyle name="Good 9" xfId="4636"/>
    <cellStyle name="GreybarHeader" xfId="4637"/>
    <cellStyle name="GreybarHeader 10" xfId="4638"/>
    <cellStyle name="GreybarHeader 11" xfId="4639"/>
    <cellStyle name="GreybarHeader 12" xfId="4640"/>
    <cellStyle name="GreybarHeader 13" xfId="4641"/>
    <cellStyle name="GreybarHeader 14" xfId="4642"/>
    <cellStyle name="GreybarHeader 15" xfId="4643"/>
    <cellStyle name="GreybarHeader 16" xfId="4644"/>
    <cellStyle name="GreybarHeader 17" xfId="4645"/>
    <cellStyle name="GreybarHeader 18" xfId="4646"/>
    <cellStyle name="GreybarHeader 19" xfId="4647"/>
    <cellStyle name="GreybarHeader 2" xfId="4648"/>
    <cellStyle name="GreybarHeader 20" xfId="4649"/>
    <cellStyle name="GreybarHeader 21" xfId="4650"/>
    <cellStyle name="GreybarHeader 22" xfId="4651"/>
    <cellStyle name="GreybarHeader 23" xfId="4652"/>
    <cellStyle name="GreybarHeader 24" xfId="4653"/>
    <cellStyle name="GreybarHeader 25" xfId="4654"/>
    <cellStyle name="GreybarHeader 26" xfId="4655"/>
    <cellStyle name="GreybarHeader 27" xfId="4656"/>
    <cellStyle name="GreybarHeader 28" xfId="4657"/>
    <cellStyle name="GreybarHeader 29" xfId="4658"/>
    <cellStyle name="GreybarHeader 3" xfId="4659"/>
    <cellStyle name="GreybarHeader 4" xfId="4660"/>
    <cellStyle name="GreybarHeader 5" xfId="4661"/>
    <cellStyle name="GreybarHeader 6" xfId="4662"/>
    <cellStyle name="GreybarHeader 7" xfId="4663"/>
    <cellStyle name="GreybarHeader 8" xfId="4664"/>
    <cellStyle name="GreybarHeader 9" xfId="4665"/>
    <cellStyle name="Hard Percent" xfId="4666"/>
    <cellStyle name="Header" xfId="4667"/>
    <cellStyle name="Header1" xfId="4668"/>
    <cellStyle name="Header2" xfId="4669"/>
    <cellStyle name="Heading 1 10" xfId="4670"/>
    <cellStyle name="Heading 1 11" xfId="4671"/>
    <cellStyle name="Heading 1 12" xfId="4672"/>
    <cellStyle name="Heading 1 13" xfId="4673"/>
    <cellStyle name="Heading 1 14" xfId="4674"/>
    <cellStyle name="Heading 1 15" xfId="4675"/>
    <cellStyle name="Heading 1 16" xfId="4676"/>
    <cellStyle name="Heading 1 17" xfId="4677"/>
    <cellStyle name="Heading 1 18" xfId="4678"/>
    <cellStyle name="Heading 1 19" xfId="4679"/>
    <cellStyle name="Heading 1 2" xfId="4680"/>
    <cellStyle name="Heading 1 20" xfId="4681"/>
    <cellStyle name="Heading 1 21" xfId="4682"/>
    <cellStyle name="Heading 1 22" xfId="4683"/>
    <cellStyle name="Heading 1 23" xfId="4684"/>
    <cellStyle name="Heading 1 24" xfId="4685"/>
    <cellStyle name="Heading 1 25" xfId="4686"/>
    <cellStyle name="Heading 1 26" xfId="4687"/>
    <cellStyle name="Heading 1 27" xfId="4688"/>
    <cellStyle name="Heading 1 28" xfId="4689"/>
    <cellStyle name="Heading 1 29" xfId="4690"/>
    <cellStyle name="Heading 1 3" xfId="4691"/>
    <cellStyle name="Heading 1 30" xfId="4692"/>
    <cellStyle name="Heading 1 31" xfId="4693"/>
    <cellStyle name="Heading 1 32" xfId="4694"/>
    <cellStyle name="Heading 1 33" xfId="4695"/>
    <cellStyle name="Heading 1 34" xfId="4696"/>
    <cellStyle name="Heading 1 35" xfId="4697"/>
    <cellStyle name="Heading 1 36" xfId="4698"/>
    <cellStyle name="Heading 1 37" xfId="4699"/>
    <cellStyle name="Heading 1 38" xfId="4700"/>
    <cellStyle name="Heading 1 39" xfId="4701"/>
    <cellStyle name="Heading 1 4" xfId="4702"/>
    <cellStyle name="Heading 1 40" xfId="4703"/>
    <cellStyle name="Heading 1 41" xfId="4704"/>
    <cellStyle name="Heading 1 42" xfId="4705"/>
    <cellStyle name="Heading 1 43" xfId="4706"/>
    <cellStyle name="Heading 1 5" xfId="4707"/>
    <cellStyle name="Heading 1 6" xfId="4708"/>
    <cellStyle name="Heading 1 7" xfId="4709"/>
    <cellStyle name="Heading 1 8" xfId="4710"/>
    <cellStyle name="Heading 1 9" xfId="4711"/>
    <cellStyle name="Heading 2 10" xfId="4712"/>
    <cellStyle name="Heading 2 11" xfId="4713"/>
    <cellStyle name="Heading 2 12" xfId="4714"/>
    <cellStyle name="Heading 2 13" xfId="4715"/>
    <cellStyle name="Heading 2 14" xfId="4716"/>
    <cellStyle name="Heading 2 15" xfId="4717"/>
    <cellStyle name="Heading 2 16" xfId="4718"/>
    <cellStyle name="Heading 2 17" xfId="4719"/>
    <cellStyle name="Heading 2 18" xfId="4720"/>
    <cellStyle name="Heading 2 19" xfId="4721"/>
    <cellStyle name="Heading 2 2" xfId="4722"/>
    <cellStyle name="Heading 2 20" xfId="4723"/>
    <cellStyle name="Heading 2 21" xfId="4724"/>
    <cellStyle name="Heading 2 22" xfId="4725"/>
    <cellStyle name="Heading 2 23" xfId="4726"/>
    <cellStyle name="Heading 2 24" xfId="4727"/>
    <cellStyle name="Heading 2 25" xfId="4728"/>
    <cellStyle name="Heading 2 26" xfId="4729"/>
    <cellStyle name="Heading 2 27" xfId="4730"/>
    <cellStyle name="Heading 2 28" xfId="4731"/>
    <cellStyle name="Heading 2 29" xfId="4732"/>
    <cellStyle name="Heading 2 3" xfId="4733"/>
    <cellStyle name="Heading 2 30" xfId="4734"/>
    <cellStyle name="Heading 2 31" xfId="4735"/>
    <cellStyle name="Heading 2 32" xfId="4736"/>
    <cellStyle name="Heading 2 33" xfId="4737"/>
    <cellStyle name="Heading 2 34" xfId="4738"/>
    <cellStyle name="Heading 2 35" xfId="4739"/>
    <cellStyle name="Heading 2 36" xfId="4740"/>
    <cellStyle name="Heading 2 37" xfId="4741"/>
    <cellStyle name="Heading 2 38" xfId="4742"/>
    <cellStyle name="Heading 2 39" xfId="4743"/>
    <cellStyle name="Heading 2 4" xfId="4744"/>
    <cellStyle name="Heading 2 40" xfId="4745"/>
    <cellStyle name="Heading 2 41" xfId="4746"/>
    <cellStyle name="Heading 2 42" xfId="4747"/>
    <cellStyle name="Heading 2 43" xfId="4748"/>
    <cellStyle name="Heading 2 5" xfId="4749"/>
    <cellStyle name="Heading 2 6" xfId="4750"/>
    <cellStyle name="Heading 2 7" xfId="4751"/>
    <cellStyle name="Heading 2 8" xfId="4752"/>
    <cellStyle name="Heading 2 9" xfId="4753"/>
    <cellStyle name="Heading 3 10" xfId="4754"/>
    <cellStyle name="Heading 3 11" xfId="4755"/>
    <cellStyle name="Heading 3 12" xfId="4756"/>
    <cellStyle name="Heading 3 13" xfId="4757"/>
    <cellStyle name="Heading 3 14" xfId="4758"/>
    <cellStyle name="Heading 3 15" xfId="4759"/>
    <cellStyle name="Heading 3 16" xfId="4760"/>
    <cellStyle name="Heading 3 17" xfId="4761"/>
    <cellStyle name="Heading 3 18" xfId="4762"/>
    <cellStyle name="Heading 3 19" xfId="4763"/>
    <cellStyle name="Heading 3 2" xfId="4764"/>
    <cellStyle name="Heading 3 20" xfId="4765"/>
    <cellStyle name="Heading 3 21" xfId="4766"/>
    <cellStyle name="Heading 3 22" xfId="4767"/>
    <cellStyle name="Heading 3 23" xfId="4768"/>
    <cellStyle name="Heading 3 24" xfId="4769"/>
    <cellStyle name="Heading 3 25" xfId="4770"/>
    <cellStyle name="Heading 3 26" xfId="4771"/>
    <cellStyle name="Heading 3 27" xfId="4772"/>
    <cellStyle name="Heading 3 28" xfId="4773"/>
    <cellStyle name="Heading 3 29" xfId="4774"/>
    <cellStyle name="Heading 3 3" xfId="4775"/>
    <cellStyle name="Heading 3 30" xfId="4776"/>
    <cellStyle name="Heading 3 31" xfId="4777"/>
    <cellStyle name="Heading 3 32" xfId="4778"/>
    <cellStyle name="Heading 3 33" xfId="4779"/>
    <cellStyle name="Heading 3 34" xfId="4780"/>
    <cellStyle name="Heading 3 35" xfId="4781"/>
    <cellStyle name="Heading 3 36" xfId="4782"/>
    <cellStyle name="Heading 3 37" xfId="4783"/>
    <cellStyle name="Heading 3 38" xfId="4784"/>
    <cellStyle name="Heading 3 39" xfId="4785"/>
    <cellStyle name="Heading 3 4" xfId="4786"/>
    <cellStyle name="Heading 3 40" xfId="4787"/>
    <cellStyle name="Heading 3 41" xfId="4788"/>
    <cellStyle name="Heading 3 42" xfId="4789"/>
    <cellStyle name="Heading 3 43" xfId="4790"/>
    <cellStyle name="Heading 3 5" xfId="4791"/>
    <cellStyle name="Heading 3 6" xfId="4792"/>
    <cellStyle name="Heading 3 7" xfId="4793"/>
    <cellStyle name="Heading 3 8" xfId="4794"/>
    <cellStyle name="Heading 3 9" xfId="4795"/>
    <cellStyle name="Heading 4 10" xfId="4796"/>
    <cellStyle name="Heading 4 11" xfId="4797"/>
    <cellStyle name="Heading 4 12" xfId="4798"/>
    <cellStyle name="Heading 4 13" xfId="4799"/>
    <cellStyle name="Heading 4 14" xfId="4800"/>
    <cellStyle name="Heading 4 15" xfId="4801"/>
    <cellStyle name="Heading 4 16" xfId="4802"/>
    <cellStyle name="Heading 4 17" xfId="4803"/>
    <cellStyle name="Heading 4 18" xfId="4804"/>
    <cellStyle name="Heading 4 19" xfId="4805"/>
    <cellStyle name="Heading 4 2" xfId="4806"/>
    <cellStyle name="Heading 4 20" xfId="4807"/>
    <cellStyle name="Heading 4 21" xfId="4808"/>
    <cellStyle name="Heading 4 22" xfId="4809"/>
    <cellStyle name="Heading 4 23" xfId="4810"/>
    <cellStyle name="Heading 4 24" xfId="4811"/>
    <cellStyle name="Heading 4 25" xfId="4812"/>
    <cellStyle name="Heading 4 26" xfId="4813"/>
    <cellStyle name="Heading 4 27" xfId="4814"/>
    <cellStyle name="Heading 4 28" xfId="4815"/>
    <cellStyle name="Heading 4 29" xfId="4816"/>
    <cellStyle name="Heading 4 3" xfId="4817"/>
    <cellStyle name="Heading 4 30" xfId="4818"/>
    <cellStyle name="Heading 4 31" xfId="4819"/>
    <cellStyle name="Heading 4 32" xfId="4820"/>
    <cellStyle name="Heading 4 33" xfId="4821"/>
    <cellStyle name="Heading 4 34" xfId="4822"/>
    <cellStyle name="Heading 4 35" xfId="4823"/>
    <cellStyle name="Heading 4 36" xfId="4824"/>
    <cellStyle name="Heading 4 37" xfId="4825"/>
    <cellStyle name="Heading 4 38" xfId="4826"/>
    <cellStyle name="Heading 4 39" xfId="4827"/>
    <cellStyle name="Heading 4 4" xfId="4828"/>
    <cellStyle name="Heading 4 40" xfId="4829"/>
    <cellStyle name="Heading 4 41" xfId="4830"/>
    <cellStyle name="Heading 4 42" xfId="4831"/>
    <cellStyle name="Heading 4 43" xfId="4832"/>
    <cellStyle name="Heading 4 5" xfId="4833"/>
    <cellStyle name="Heading 4 6" xfId="4834"/>
    <cellStyle name="Heading 4 7" xfId="4835"/>
    <cellStyle name="Heading 4 8" xfId="4836"/>
    <cellStyle name="Heading 4 9" xfId="4837"/>
    <cellStyle name="Hyperlink" xfId="3" builtinId="8"/>
    <cellStyle name="Hyperlink 2" xfId="4838"/>
    <cellStyle name="Hyperlink 3" xfId="4839"/>
    <cellStyle name="Hyperlink 4" xfId="4840"/>
    <cellStyle name="Hyperlink 5" xfId="4841"/>
    <cellStyle name="Input 10" xfId="4842"/>
    <cellStyle name="Input 11" xfId="4843"/>
    <cellStyle name="Input 12" xfId="4844"/>
    <cellStyle name="Input 13" xfId="4845"/>
    <cellStyle name="Input 14" xfId="4846"/>
    <cellStyle name="Input 15" xfId="4847"/>
    <cellStyle name="Input 16" xfId="4848"/>
    <cellStyle name="Input 17" xfId="4849"/>
    <cellStyle name="Input 18" xfId="4850"/>
    <cellStyle name="Input 19" xfId="4851"/>
    <cellStyle name="Input 2" xfId="4852"/>
    <cellStyle name="Input 20" xfId="4853"/>
    <cellStyle name="Input 21" xfId="4854"/>
    <cellStyle name="Input 22" xfId="4855"/>
    <cellStyle name="Input 23" xfId="4856"/>
    <cellStyle name="Input 24" xfId="4857"/>
    <cellStyle name="Input 25" xfId="4858"/>
    <cellStyle name="Input 26" xfId="4859"/>
    <cellStyle name="Input 27" xfId="4860"/>
    <cellStyle name="Input 28" xfId="4861"/>
    <cellStyle name="Input 29" xfId="4862"/>
    <cellStyle name="Input 3" xfId="4863"/>
    <cellStyle name="Input 30" xfId="4864"/>
    <cellStyle name="Input 31" xfId="4865"/>
    <cellStyle name="Input 32" xfId="4866"/>
    <cellStyle name="Input 33" xfId="4867"/>
    <cellStyle name="Input 34" xfId="4868"/>
    <cellStyle name="Input 35" xfId="4869"/>
    <cellStyle name="Input 36" xfId="4870"/>
    <cellStyle name="Input 37" xfId="4871"/>
    <cellStyle name="Input 38" xfId="4872"/>
    <cellStyle name="Input 39" xfId="4873"/>
    <cellStyle name="Input 4" xfId="4874"/>
    <cellStyle name="Input 40" xfId="4875"/>
    <cellStyle name="Input 41" xfId="4876"/>
    <cellStyle name="Input 42" xfId="4877"/>
    <cellStyle name="Input 43" xfId="4878"/>
    <cellStyle name="Input 44" xfId="4879"/>
    <cellStyle name="Input 45" xfId="4880"/>
    <cellStyle name="Input 5" xfId="4881"/>
    <cellStyle name="Input 6" xfId="4882"/>
    <cellStyle name="Input 7" xfId="4883"/>
    <cellStyle name="Input 8" xfId="4884"/>
    <cellStyle name="Input 9" xfId="4885"/>
    <cellStyle name="ItalicHeader" xfId="4886"/>
    <cellStyle name="Link Currency (0)" xfId="4887"/>
    <cellStyle name="Link Currency (0) 10" xfId="4888"/>
    <cellStyle name="Link Currency (0) 10 2" xfId="4889"/>
    <cellStyle name="Link Currency (0) 11" xfId="4890"/>
    <cellStyle name="Link Currency (0) 11 2" xfId="4891"/>
    <cellStyle name="Link Currency (0) 12" xfId="4892"/>
    <cellStyle name="Link Currency (0) 12 2" xfId="4893"/>
    <cellStyle name="Link Currency (0) 13" xfId="4894"/>
    <cellStyle name="Link Currency (0) 13 2" xfId="4895"/>
    <cellStyle name="Link Currency (0) 14" xfId="4896"/>
    <cellStyle name="Link Currency (0) 14 2" xfId="4897"/>
    <cellStyle name="Link Currency (0) 15" xfId="4898"/>
    <cellStyle name="Link Currency (0) 15 2" xfId="4899"/>
    <cellStyle name="Link Currency (0) 16" xfId="4900"/>
    <cellStyle name="Link Currency (0) 16 2" xfId="4901"/>
    <cellStyle name="Link Currency (0) 17" xfId="4902"/>
    <cellStyle name="Link Currency (0) 17 2" xfId="4903"/>
    <cellStyle name="Link Currency (0) 18" xfId="4904"/>
    <cellStyle name="Link Currency (0) 18 2" xfId="4905"/>
    <cellStyle name="Link Currency (0) 19" xfId="4906"/>
    <cellStyle name="Link Currency (0) 19 2" xfId="4907"/>
    <cellStyle name="Link Currency (0) 2" xfId="4908"/>
    <cellStyle name="Link Currency (0) 2 2" xfId="4909"/>
    <cellStyle name="Link Currency (0) 20" xfId="4910"/>
    <cellStyle name="Link Currency (0) 20 2" xfId="4911"/>
    <cellStyle name="Link Currency (0) 21" xfId="4912"/>
    <cellStyle name="Link Currency (0) 21 2" xfId="4913"/>
    <cellStyle name="Link Currency (0) 22" xfId="4914"/>
    <cellStyle name="Link Currency (0) 22 2" xfId="4915"/>
    <cellStyle name="Link Currency (0) 23" xfId="4916"/>
    <cellStyle name="Link Currency (0) 23 2" xfId="4917"/>
    <cellStyle name="Link Currency (0) 24" xfId="4918"/>
    <cellStyle name="Link Currency (0) 24 2" xfId="4919"/>
    <cellStyle name="Link Currency (0) 25" xfId="4920"/>
    <cellStyle name="Link Currency (0) 25 2" xfId="4921"/>
    <cellStyle name="Link Currency (0) 26" xfId="4922"/>
    <cellStyle name="Link Currency (0) 26 2" xfId="4923"/>
    <cellStyle name="Link Currency (0) 27" xfId="4924"/>
    <cellStyle name="Link Currency (0) 27 2" xfId="4925"/>
    <cellStyle name="Link Currency (0) 28" xfId="4926"/>
    <cellStyle name="Link Currency (0) 28 2" xfId="4927"/>
    <cellStyle name="Link Currency (0) 29" xfId="4928"/>
    <cellStyle name="Link Currency (0) 29 2" xfId="4929"/>
    <cellStyle name="Link Currency (0) 3" xfId="4930"/>
    <cellStyle name="Link Currency (0) 3 2" xfId="4931"/>
    <cellStyle name="Link Currency (0) 30" xfId="4932"/>
    <cellStyle name="Link Currency (0) 4" xfId="4933"/>
    <cellStyle name="Link Currency (0) 4 2" xfId="4934"/>
    <cellStyle name="Link Currency (0) 5" xfId="4935"/>
    <cellStyle name="Link Currency (0) 5 2" xfId="4936"/>
    <cellStyle name="Link Currency (0) 6" xfId="4937"/>
    <cellStyle name="Link Currency (0) 6 2" xfId="4938"/>
    <cellStyle name="Link Currency (0) 7" xfId="4939"/>
    <cellStyle name="Link Currency (0) 7 2" xfId="4940"/>
    <cellStyle name="Link Currency (0) 8" xfId="4941"/>
    <cellStyle name="Link Currency (0) 8 2" xfId="4942"/>
    <cellStyle name="Link Currency (0) 9" xfId="4943"/>
    <cellStyle name="Link Currency (0) 9 2" xfId="4944"/>
    <cellStyle name="Link Currency (2)" xfId="4945"/>
    <cellStyle name="Link Currency (2) 10" xfId="4946"/>
    <cellStyle name="Link Currency (2) 10 2" xfId="4947"/>
    <cellStyle name="Link Currency (2) 11" xfId="4948"/>
    <cellStyle name="Link Currency (2) 11 2" xfId="4949"/>
    <cellStyle name="Link Currency (2) 12" xfId="4950"/>
    <cellStyle name="Link Currency (2) 12 2" xfId="4951"/>
    <cellStyle name="Link Currency (2) 13" xfId="4952"/>
    <cellStyle name="Link Currency (2) 13 2" xfId="4953"/>
    <cellStyle name="Link Currency (2) 14" xfId="4954"/>
    <cellStyle name="Link Currency (2) 14 2" xfId="4955"/>
    <cellStyle name="Link Currency (2) 15" xfId="4956"/>
    <cellStyle name="Link Currency (2) 15 2" xfId="4957"/>
    <cellStyle name="Link Currency (2) 16" xfId="4958"/>
    <cellStyle name="Link Currency (2) 16 2" xfId="4959"/>
    <cellStyle name="Link Currency (2) 17" xfId="4960"/>
    <cellStyle name="Link Currency (2) 17 2" xfId="4961"/>
    <cellStyle name="Link Currency (2) 18" xfId="4962"/>
    <cellStyle name="Link Currency (2) 18 2" xfId="4963"/>
    <cellStyle name="Link Currency (2) 19" xfId="4964"/>
    <cellStyle name="Link Currency (2) 19 2" xfId="4965"/>
    <cellStyle name="Link Currency (2) 2" xfId="4966"/>
    <cellStyle name="Link Currency (2) 2 2" xfId="4967"/>
    <cellStyle name="Link Currency (2) 20" xfId="4968"/>
    <cellStyle name="Link Currency (2) 20 2" xfId="4969"/>
    <cellStyle name="Link Currency (2) 21" xfId="4970"/>
    <cellStyle name="Link Currency (2) 21 2" xfId="4971"/>
    <cellStyle name="Link Currency (2) 22" xfId="4972"/>
    <cellStyle name="Link Currency (2) 22 2" xfId="4973"/>
    <cellStyle name="Link Currency (2) 23" xfId="4974"/>
    <cellStyle name="Link Currency (2) 23 2" xfId="4975"/>
    <cellStyle name="Link Currency (2) 24" xfId="4976"/>
    <cellStyle name="Link Currency (2) 24 2" xfId="4977"/>
    <cellStyle name="Link Currency (2) 25" xfId="4978"/>
    <cellStyle name="Link Currency (2) 25 2" xfId="4979"/>
    <cellStyle name="Link Currency (2) 26" xfId="4980"/>
    <cellStyle name="Link Currency (2) 26 2" xfId="4981"/>
    <cellStyle name="Link Currency (2) 27" xfId="4982"/>
    <cellStyle name="Link Currency (2) 27 2" xfId="4983"/>
    <cellStyle name="Link Currency (2) 28" xfId="4984"/>
    <cellStyle name="Link Currency (2) 28 2" xfId="4985"/>
    <cellStyle name="Link Currency (2) 29" xfId="4986"/>
    <cellStyle name="Link Currency (2) 29 2" xfId="4987"/>
    <cellStyle name="Link Currency (2) 3" xfId="4988"/>
    <cellStyle name="Link Currency (2) 3 2" xfId="4989"/>
    <cellStyle name="Link Currency (2) 30" xfId="4990"/>
    <cellStyle name="Link Currency (2) 4" xfId="4991"/>
    <cellStyle name="Link Currency (2) 4 2" xfId="4992"/>
    <cellStyle name="Link Currency (2) 5" xfId="4993"/>
    <cellStyle name="Link Currency (2) 5 2" xfId="4994"/>
    <cellStyle name="Link Currency (2) 6" xfId="4995"/>
    <cellStyle name="Link Currency (2) 6 2" xfId="4996"/>
    <cellStyle name="Link Currency (2) 7" xfId="4997"/>
    <cellStyle name="Link Currency (2) 7 2" xfId="4998"/>
    <cellStyle name="Link Currency (2) 8" xfId="4999"/>
    <cellStyle name="Link Currency (2) 8 2" xfId="5000"/>
    <cellStyle name="Link Currency (2) 9" xfId="5001"/>
    <cellStyle name="Link Currency (2) 9 2" xfId="5002"/>
    <cellStyle name="Link Units (0)" xfId="5003"/>
    <cellStyle name="Link Units (0) 10" xfId="5004"/>
    <cellStyle name="Link Units (0) 10 2" xfId="5005"/>
    <cellStyle name="Link Units (0) 11" xfId="5006"/>
    <cellStyle name="Link Units (0) 11 2" xfId="5007"/>
    <cellStyle name="Link Units (0) 12" xfId="5008"/>
    <cellStyle name="Link Units (0) 12 2" xfId="5009"/>
    <cellStyle name="Link Units (0) 13" xfId="5010"/>
    <cellStyle name="Link Units (0) 13 2" xfId="5011"/>
    <cellStyle name="Link Units (0) 14" xfId="5012"/>
    <cellStyle name="Link Units (0) 14 2" xfId="5013"/>
    <cellStyle name="Link Units (0) 15" xfId="5014"/>
    <cellStyle name="Link Units (0) 15 2" xfId="5015"/>
    <cellStyle name="Link Units (0) 16" xfId="5016"/>
    <cellStyle name="Link Units (0) 16 2" xfId="5017"/>
    <cellStyle name="Link Units (0) 17" xfId="5018"/>
    <cellStyle name="Link Units (0) 17 2" xfId="5019"/>
    <cellStyle name="Link Units (0) 18" xfId="5020"/>
    <cellStyle name="Link Units (0) 18 2" xfId="5021"/>
    <cellStyle name="Link Units (0) 19" xfId="5022"/>
    <cellStyle name="Link Units (0) 19 2" xfId="5023"/>
    <cellStyle name="Link Units (0) 2" xfId="5024"/>
    <cellStyle name="Link Units (0) 2 2" xfId="5025"/>
    <cellStyle name="Link Units (0) 20" xfId="5026"/>
    <cellStyle name="Link Units (0) 20 2" xfId="5027"/>
    <cellStyle name="Link Units (0) 21" xfId="5028"/>
    <cellStyle name="Link Units (0) 21 2" xfId="5029"/>
    <cellStyle name="Link Units (0) 22" xfId="5030"/>
    <cellStyle name="Link Units (0) 22 2" xfId="5031"/>
    <cellStyle name="Link Units (0) 23" xfId="5032"/>
    <cellStyle name="Link Units (0) 23 2" xfId="5033"/>
    <cellStyle name="Link Units (0) 24" xfId="5034"/>
    <cellStyle name="Link Units (0) 24 2" xfId="5035"/>
    <cellStyle name="Link Units (0) 25" xfId="5036"/>
    <cellStyle name="Link Units (0) 25 2" xfId="5037"/>
    <cellStyle name="Link Units (0) 26" xfId="5038"/>
    <cellStyle name="Link Units (0) 26 2" xfId="5039"/>
    <cellStyle name="Link Units (0) 27" xfId="5040"/>
    <cellStyle name="Link Units (0) 27 2" xfId="5041"/>
    <cellStyle name="Link Units (0) 28" xfId="5042"/>
    <cellStyle name="Link Units (0) 28 2" xfId="5043"/>
    <cellStyle name="Link Units (0) 29" xfId="5044"/>
    <cellStyle name="Link Units (0) 29 2" xfId="5045"/>
    <cellStyle name="Link Units (0) 3" xfId="5046"/>
    <cellStyle name="Link Units (0) 3 2" xfId="5047"/>
    <cellStyle name="Link Units (0) 30" xfId="5048"/>
    <cellStyle name="Link Units (0) 4" xfId="5049"/>
    <cellStyle name="Link Units (0) 4 2" xfId="5050"/>
    <cellStyle name="Link Units (0) 5" xfId="5051"/>
    <cellStyle name="Link Units (0) 5 2" xfId="5052"/>
    <cellStyle name="Link Units (0) 6" xfId="5053"/>
    <cellStyle name="Link Units (0) 6 2" xfId="5054"/>
    <cellStyle name="Link Units (0) 7" xfId="5055"/>
    <cellStyle name="Link Units (0) 7 2" xfId="5056"/>
    <cellStyle name="Link Units (0) 8" xfId="5057"/>
    <cellStyle name="Link Units (0) 8 2" xfId="5058"/>
    <cellStyle name="Link Units (0) 9" xfId="5059"/>
    <cellStyle name="Link Units (0) 9 2" xfId="5060"/>
    <cellStyle name="Link Units (1)" xfId="5061"/>
    <cellStyle name="Link Units (1) 10" xfId="5062"/>
    <cellStyle name="Link Units (1) 10 2" xfId="5063"/>
    <cellStyle name="Link Units (1) 11" xfId="5064"/>
    <cellStyle name="Link Units (1) 11 2" xfId="5065"/>
    <cellStyle name="Link Units (1) 12" xfId="5066"/>
    <cellStyle name="Link Units (1) 12 2" xfId="5067"/>
    <cellStyle name="Link Units (1) 13" xfId="5068"/>
    <cellStyle name="Link Units (1) 13 2" xfId="5069"/>
    <cellStyle name="Link Units (1) 14" xfId="5070"/>
    <cellStyle name="Link Units (1) 14 2" xfId="5071"/>
    <cellStyle name="Link Units (1) 15" xfId="5072"/>
    <cellStyle name="Link Units (1) 15 2" xfId="5073"/>
    <cellStyle name="Link Units (1) 16" xfId="5074"/>
    <cellStyle name="Link Units (1) 16 2" xfId="5075"/>
    <cellStyle name="Link Units (1) 17" xfId="5076"/>
    <cellStyle name="Link Units (1) 17 2" xfId="5077"/>
    <cellStyle name="Link Units (1) 18" xfId="5078"/>
    <cellStyle name="Link Units (1) 18 2" xfId="5079"/>
    <cellStyle name="Link Units (1) 19" xfId="5080"/>
    <cellStyle name="Link Units (1) 19 2" xfId="5081"/>
    <cellStyle name="Link Units (1) 2" xfId="5082"/>
    <cellStyle name="Link Units (1) 2 2" xfId="5083"/>
    <cellStyle name="Link Units (1) 20" xfId="5084"/>
    <cellStyle name="Link Units (1) 20 2" xfId="5085"/>
    <cellStyle name="Link Units (1) 21" xfId="5086"/>
    <cellStyle name="Link Units (1) 21 2" xfId="5087"/>
    <cellStyle name="Link Units (1) 22" xfId="5088"/>
    <cellStyle name="Link Units (1) 22 2" xfId="5089"/>
    <cellStyle name="Link Units (1) 23" xfId="5090"/>
    <cellStyle name="Link Units (1) 23 2" xfId="5091"/>
    <cellStyle name="Link Units (1) 24" xfId="5092"/>
    <cellStyle name="Link Units (1) 24 2" xfId="5093"/>
    <cellStyle name="Link Units (1) 25" xfId="5094"/>
    <cellStyle name="Link Units (1) 25 2" xfId="5095"/>
    <cellStyle name="Link Units (1) 26" xfId="5096"/>
    <cellStyle name="Link Units (1) 26 2" xfId="5097"/>
    <cellStyle name="Link Units (1) 27" xfId="5098"/>
    <cellStyle name="Link Units (1) 27 2" xfId="5099"/>
    <cellStyle name="Link Units (1) 28" xfId="5100"/>
    <cellStyle name="Link Units (1) 28 2" xfId="5101"/>
    <cellStyle name="Link Units (1) 29" xfId="5102"/>
    <cellStyle name="Link Units (1) 29 2" xfId="5103"/>
    <cellStyle name="Link Units (1) 3" xfId="5104"/>
    <cellStyle name="Link Units (1) 3 2" xfId="5105"/>
    <cellStyle name="Link Units (1) 30" xfId="5106"/>
    <cellStyle name="Link Units (1) 4" xfId="5107"/>
    <cellStyle name="Link Units (1) 4 2" xfId="5108"/>
    <cellStyle name="Link Units (1) 5" xfId="5109"/>
    <cellStyle name="Link Units (1) 5 2" xfId="5110"/>
    <cellStyle name="Link Units (1) 6" xfId="5111"/>
    <cellStyle name="Link Units (1) 6 2" xfId="5112"/>
    <cellStyle name="Link Units (1) 7" xfId="5113"/>
    <cellStyle name="Link Units (1) 7 2" xfId="5114"/>
    <cellStyle name="Link Units (1) 8" xfId="5115"/>
    <cellStyle name="Link Units (1) 8 2" xfId="5116"/>
    <cellStyle name="Link Units (1) 9" xfId="5117"/>
    <cellStyle name="Link Units (1) 9 2" xfId="5118"/>
    <cellStyle name="Link Units (2)" xfId="5119"/>
    <cellStyle name="Link Units (2) 10" xfId="5120"/>
    <cellStyle name="Link Units (2) 10 2" xfId="5121"/>
    <cellStyle name="Link Units (2) 11" xfId="5122"/>
    <cellStyle name="Link Units (2) 11 2" xfId="5123"/>
    <cellStyle name="Link Units (2) 12" xfId="5124"/>
    <cellStyle name="Link Units (2) 12 2" xfId="5125"/>
    <cellStyle name="Link Units (2) 13" xfId="5126"/>
    <cellStyle name="Link Units (2) 13 2" xfId="5127"/>
    <cellStyle name="Link Units (2) 14" xfId="5128"/>
    <cellStyle name="Link Units (2) 14 2" xfId="5129"/>
    <cellStyle name="Link Units (2) 15" xfId="5130"/>
    <cellStyle name="Link Units (2) 15 2" xfId="5131"/>
    <cellStyle name="Link Units (2) 16" xfId="5132"/>
    <cellStyle name="Link Units (2) 16 2" xfId="5133"/>
    <cellStyle name="Link Units (2) 17" xfId="5134"/>
    <cellStyle name="Link Units (2) 17 2" xfId="5135"/>
    <cellStyle name="Link Units (2) 18" xfId="5136"/>
    <cellStyle name="Link Units (2) 18 2" xfId="5137"/>
    <cellStyle name="Link Units (2) 19" xfId="5138"/>
    <cellStyle name="Link Units (2) 19 2" xfId="5139"/>
    <cellStyle name="Link Units (2) 2" xfId="5140"/>
    <cellStyle name="Link Units (2) 2 2" xfId="5141"/>
    <cellStyle name="Link Units (2) 20" xfId="5142"/>
    <cellStyle name="Link Units (2) 20 2" xfId="5143"/>
    <cellStyle name="Link Units (2) 21" xfId="5144"/>
    <cellStyle name="Link Units (2) 21 2" xfId="5145"/>
    <cellStyle name="Link Units (2) 22" xfId="5146"/>
    <cellStyle name="Link Units (2) 22 2" xfId="5147"/>
    <cellStyle name="Link Units (2) 23" xfId="5148"/>
    <cellStyle name="Link Units (2) 23 2" xfId="5149"/>
    <cellStyle name="Link Units (2) 24" xfId="5150"/>
    <cellStyle name="Link Units (2) 24 2" xfId="5151"/>
    <cellStyle name="Link Units (2) 25" xfId="5152"/>
    <cellStyle name="Link Units (2) 25 2" xfId="5153"/>
    <cellStyle name="Link Units (2) 26" xfId="5154"/>
    <cellStyle name="Link Units (2) 26 2" xfId="5155"/>
    <cellStyle name="Link Units (2) 27" xfId="5156"/>
    <cellStyle name="Link Units (2) 27 2" xfId="5157"/>
    <cellStyle name="Link Units (2) 28" xfId="5158"/>
    <cellStyle name="Link Units (2) 28 2" xfId="5159"/>
    <cellStyle name="Link Units (2) 29" xfId="5160"/>
    <cellStyle name="Link Units (2) 29 2" xfId="5161"/>
    <cellStyle name="Link Units (2) 3" xfId="5162"/>
    <cellStyle name="Link Units (2) 3 2" xfId="5163"/>
    <cellStyle name="Link Units (2) 30" xfId="5164"/>
    <cellStyle name="Link Units (2) 4" xfId="5165"/>
    <cellStyle name="Link Units (2) 4 2" xfId="5166"/>
    <cellStyle name="Link Units (2) 5" xfId="5167"/>
    <cellStyle name="Link Units (2) 5 2" xfId="5168"/>
    <cellStyle name="Link Units (2) 6" xfId="5169"/>
    <cellStyle name="Link Units (2) 6 2" xfId="5170"/>
    <cellStyle name="Link Units (2) 7" xfId="5171"/>
    <cellStyle name="Link Units (2) 7 2" xfId="5172"/>
    <cellStyle name="Link Units (2) 8" xfId="5173"/>
    <cellStyle name="Link Units (2) 8 2" xfId="5174"/>
    <cellStyle name="Link Units (2) 9" xfId="5175"/>
    <cellStyle name="Link Units (2) 9 2" xfId="5176"/>
    <cellStyle name="Linked Cell 10" xfId="5177"/>
    <cellStyle name="Linked Cell 11" xfId="5178"/>
    <cellStyle name="Linked Cell 12" xfId="5179"/>
    <cellStyle name="Linked Cell 13" xfId="5180"/>
    <cellStyle name="Linked Cell 14" xfId="5181"/>
    <cellStyle name="Linked Cell 15" xfId="5182"/>
    <cellStyle name="Linked Cell 16" xfId="5183"/>
    <cellStyle name="Linked Cell 17" xfId="5184"/>
    <cellStyle name="Linked Cell 18" xfId="5185"/>
    <cellStyle name="Linked Cell 19" xfId="5186"/>
    <cellStyle name="Linked Cell 2" xfId="5187"/>
    <cellStyle name="Linked Cell 20" xfId="5188"/>
    <cellStyle name="Linked Cell 21" xfId="5189"/>
    <cellStyle name="Linked Cell 22" xfId="5190"/>
    <cellStyle name="Linked Cell 23" xfId="5191"/>
    <cellStyle name="Linked Cell 24" xfId="5192"/>
    <cellStyle name="Linked Cell 25" xfId="5193"/>
    <cellStyle name="Linked Cell 26" xfId="5194"/>
    <cellStyle name="Linked Cell 27" xfId="5195"/>
    <cellStyle name="Linked Cell 28" xfId="5196"/>
    <cellStyle name="Linked Cell 29" xfId="5197"/>
    <cellStyle name="Linked Cell 3" xfId="5198"/>
    <cellStyle name="Linked Cell 30" xfId="5199"/>
    <cellStyle name="Linked Cell 31" xfId="5200"/>
    <cellStyle name="Linked Cell 32" xfId="5201"/>
    <cellStyle name="Linked Cell 33" xfId="5202"/>
    <cellStyle name="Linked Cell 34" xfId="5203"/>
    <cellStyle name="Linked Cell 35" xfId="5204"/>
    <cellStyle name="Linked Cell 36" xfId="5205"/>
    <cellStyle name="Linked Cell 37" xfId="5206"/>
    <cellStyle name="Linked Cell 38" xfId="5207"/>
    <cellStyle name="Linked Cell 39" xfId="5208"/>
    <cellStyle name="Linked Cell 4" xfId="5209"/>
    <cellStyle name="Linked Cell 40" xfId="5210"/>
    <cellStyle name="Linked Cell 41" xfId="5211"/>
    <cellStyle name="Linked Cell 42" xfId="5212"/>
    <cellStyle name="Linked Cell 43" xfId="5213"/>
    <cellStyle name="Linked Cell 5" xfId="5214"/>
    <cellStyle name="Linked Cell 6" xfId="5215"/>
    <cellStyle name="Linked Cell 7" xfId="5216"/>
    <cellStyle name="Linked Cell 8" xfId="5217"/>
    <cellStyle name="Linked Cell 9" xfId="5218"/>
    <cellStyle name="Multiple" xfId="5219"/>
    <cellStyle name="Neutral 10" xfId="5220"/>
    <cellStyle name="Neutral 11" xfId="5221"/>
    <cellStyle name="Neutral 12" xfId="5222"/>
    <cellStyle name="Neutral 13" xfId="5223"/>
    <cellStyle name="Neutral 14" xfId="5224"/>
    <cellStyle name="Neutral 15" xfId="5225"/>
    <cellStyle name="Neutral 16" xfId="5226"/>
    <cellStyle name="Neutral 17" xfId="5227"/>
    <cellStyle name="Neutral 18" xfId="5228"/>
    <cellStyle name="Neutral 19" xfId="5229"/>
    <cellStyle name="Neutral 2" xfId="5230"/>
    <cellStyle name="Neutral 20" xfId="5231"/>
    <cellStyle name="Neutral 21" xfId="5232"/>
    <cellStyle name="Neutral 22" xfId="5233"/>
    <cellStyle name="Neutral 23" xfId="5234"/>
    <cellStyle name="Neutral 24" xfId="5235"/>
    <cellStyle name="Neutral 25" xfId="5236"/>
    <cellStyle name="Neutral 26" xfId="5237"/>
    <cellStyle name="Neutral 27" xfId="5238"/>
    <cellStyle name="Neutral 28" xfId="5239"/>
    <cellStyle name="Neutral 29" xfId="5240"/>
    <cellStyle name="Neutral 3" xfId="5241"/>
    <cellStyle name="Neutral 30" xfId="5242"/>
    <cellStyle name="Neutral 31" xfId="5243"/>
    <cellStyle name="Neutral 32" xfId="5244"/>
    <cellStyle name="Neutral 33" xfId="5245"/>
    <cellStyle name="Neutral 34" xfId="5246"/>
    <cellStyle name="Neutral 35" xfId="5247"/>
    <cellStyle name="Neutral 36" xfId="5248"/>
    <cellStyle name="Neutral 37" xfId="5249"/>
    <cellStyle name="Neutral 38" xfId="5250"/>
    <cellStyle name="Neutral 39" xfId="5251"/>
    <cellStyle name="Neutral 4" xfId="5252"/>
    <cellStyle name="Neutral 40" xfId="5253"/>
    <cellStyle name="Neutral 41" xfId="5254"/>
    <cellStyle name="Neutral 42" xfId="5255"/>
    <cellStyle name="Neutral 43" xfId="5256"/>
    <cellStyle name="Neutral 5" xfId="5257"/>
    <cellStyle name="Neutral 6" xfId="5258"/>
    <cellStyle name="Neutral 7" xfId="5259"/>
    <cellStyle name="Neutral 8" xfId="5260"/>
    <cellStyle name="Neutral 9" xfId="5261"/>
    <cellStyle name="no dec" xfId="5262"/>
    <cellStyle name="Normal" xfId="0" builtinId="0"/>
    <cellStyle name="Normal - Style1" xfId="5263"/>
    <cellStyle name="Normal 1" xfId="5264"/>
    <cellStyle name="Normal 1 10" xfId="5265"/>
    <cellStyle name="Normal 1 10 2" xfId="5266"/>
    <cellStyle name="Normal 1 11" xfId="5267"/>
    <cellStyle name="Normal 1 11 2" xfId="5268"/>
    <cellStyle name="Normal 1 12" xfId="5269"/>
    <cellStyle name="Normal 1 12 2" xfId="5270"/>
    <cellStyle name="Normal 1 13" xfId="5271"/>
    <cellStyle name="Normal 1 13 2" xfId="5272"/>
    <cellStyle name="Normal 1 14" xfId="5273"/>
    <cellStyle name="Normal 1 14 2" xfId="5274"/>
    <cellStyle name="Normal 1 15" xfId="5275"/>
    <cellStyle name="Normal 1 15 2" xfId="5276"/>
    <cellStyle name="Normal 1 16" xfId="5277"/>
    <cellStyle name="Normal 1 16 2" xfId="5278"/>
    <cellStyle name="Normal 1 17" xfId="5279"/>
    <cellStyle name="Normal 1 17 2" xfId="5280"/>
    <cellStyle name="Normal 1 18" xfId="5281"/>
    <cellStyle name="Normal 1 18 2" xfId="5282"/>
    <cellStyle name="Normal 1 19" xfId="5283"/>
    <cellStyle name="Normal 1 19 2" xfId="5284"/>
    <cellStyle name="Normal 1 2" xfId="5285"/>
    <cellStyle name="Normal 1 2 2" xfId="5286"/>
    <cellStyle name="Normal 1 20" xfId="5287"/>
    <cellStyle name="Normal 1 20 2" xfId="5288"/>
    <cellStyle name="Normal 1 21" xfId="5289"/>
    <cellStyle name="Normal 1 21 2" xfId="5290"/>
    <cellStyle name="Normal 1 22" xfId="5291"/>
    <cellStyle name="Normal 1 22 2" xfId="5292"/>
    <cellStyle name="Normal 1 23" xfId="5293"/>
    <cellStyle name="Normal 1 23 2" xfId="5294"/>
    <cellStyle name="Normal 1 24" xfId="5295"/>
    <cellStyle name="Normal 1 24 2" xfId="5296"/>
    <cellStyle name="Normal 1 25" xfId="5297"/>
    <cellStyle name="Normal 1 25 2" xfId="5298"/>
    <cellStyle name="Normal 1 26" xfId="5299"/>
    <cellStyle name="Normal 1 26 2" xfId="5300"/>
    <cellStyle name="Normal 1 27" xfId="5301"/>
    <cellStyle name="Normal 1 27 2" xfId="5302"/>
    <cellStyle name="Normal 1 28" xfId="5303"/>
    <cellStyle name="Normal 1 28 2" xfId="5304"/>
    <cellStyle name="Normal 1 29" xfId="5305"/>
    <cellStyle name="Normal 1 29 2" xfId="5306"/>
    <cellStyle name="Normal 1 3" xfId="5307"/>
    <cellStyle name="Normal 1 3 2" xfId="5308"/>
    <cellStyle name="Normal 1 30" xfId="5309"/>
    <cellStyle name="Normal 1 4" xfId="5310"/>
    <cellStyle name="Normal 1 4 2" xfId="5311"/>
    <cellStyle name="Normal 1 5" xfId="5312"/>
    <cellStyle name="Normal 1 5 2" xfId="5313"/>
    <cellStyle name="Normal 1 6" xfId="5314"/>
    <cellStyle name="Normal 1 6 2" xfId="5315"/>
    <cellStyle name="Normal 1 7" xfId="5316"/>
    <cellStyle name="Normal 1 7 2" xfId="5317"/>
    <cellStyle name="Normal 1 8" xfId="5318"/>
    <cellStyle name="Normal 1 8 2" xfId="5319"/>
    <cellStyle name="Normal 1 9" xfId="5320"/>
    <cellStyle name="Normal 1 9 2" xfId="5321"/>
    <cellStyle name="Normal 10" xfId="5322"/>
    <cellStyle name="Normal 10 2" xfId="5323"/>
    <cellStyle name="Normal 10 3" xfId="5324"/>
    <cellStyle name="Normal 10 3 2" xfId="5325"/>
    <cellStyle name="Normal 10 4" xfId="5326"/>
    <cellStyle name="Normal 100" xfId="5327"/>
    <cellStyle name="Normal 100 2" xfId="5328"/>
    <cellStyle name="Normal 101" xfId="5329"/>
    <cellStyle name="Normal 101 2" xfId="5330"/>
    <cellStyle name="Normal 102" xfId="5331"/>
    <cellStyle name="Normal 102 2" xfId="5332"/>
    <cellStyle name="Normal 103" xfId="5333"/>
    <cellStyle name="Normal 103 2" xfId="5334"/>
    <cellStyle name="Normal 104" xfId="5335"/>
    <cellStyle name="Normal 104 2" xfId="5336"/>
    <cellStyle name="Normal 105" xfId="5337"/>
    <cellStyle name="Normal 105 2" xfId="5338"/>
    <cellStyle name="Normal 106" xfId="5339"/>
    <cellStyle name="Normal 106 2" xfId="5340"/>
    <cellStyle name="Normal 107" xfId="5341"/>
    <cellStyle name="Normal 107 2" xfId="5342"/>
    <cellStyle name="Normal 108" xfId="5343"/>
    <cellStyle name="Normal 108 2" xfId="5344"/>
    <cellStyle name="Normal 109" xfId="5345"/>
    <cellStyle name="Normal 11" xfId="5346"/>
    <cellStyle name="Normal 110" xfId="5347"/>
    <cellStyle name="Normal 110 2" xfId="5348"/>
    <cellStyle name="Normal 111" xfId="5349"/>
    <cellStyle name="Normal 111 2" xfId="5350"/>
    <cellStyle name="Normal 112" xfId="5351"/>
    <cellStyle name="Normal 112 2" xfId="5352"/>
    <cellStyle name="Normal 113" xfId="5353"/>
    <cellStyle name="Normal 114" xfId="5354"/>
    <cellStyle name="Normal 115" xfId="5355"/>
    <cellStyle name="Normal 116" xfId="5356"/>
    <cellStyle name="Normal 116 2" xfId="5357"/>
    <cellStyle name="Normal 12" xfId="5358"/>
    <cellStyle name="Normal 13" xfId="5359"/>
    <cellStyle name="Normal 14" xfId="5360"/>
    <cellStyle name="Normal 15" xfId="5361"/>
    <cellStyle name="Normal 16" xfId="5362"/>
    <cellStyle name="Normal 17" xfId="5363"/>
    <cellStyle name="Normal 18" xfId="5364"/>
    <cellStyle name="Normal 19" xfId="5365"/>
    <cellStyle name="Normal 19 2" xfId="5366"/>
    <cellStyle name="Normal 2" xfId="8"/>
    <cellStyle name="Normal 2 10" xfId="5367"/>
    <cellStyle name="Normal 2 10 2" xfId="5368"/>
    <cellStyle name="Normal 2 11" xfId="5369"/>
    <cellStyle name="Normal 2 11 2" xfId="5370"/>
    <cellStyle name="Normal 2 12" xfId="5371"/>
    <cellStyle name="Normal 2 12 2" xfId="5372"/>
    <cellStyle name="Normal 2 13" xfId="5373"/>
    <cellStyle name="Normal 2 13 2" xfId="5374"/>
    <cellStyle name="Normal 2 14" xfId="5375"/>
    <cellStyle name="Normal 2 14 2" xfId="5376"/>
    <cellStyle name="Normal 2 15" xfId="5377"/>
    <cellStyle name="Normal 2 15 2" xfId="5378"/>
    <cellStyle name="Normal 2 16" xfId="5379"/>
    <cellStyle name="Normal 2 16 2" xfId="5380"/>
    <cellStyle name="Normal 2 17" xfId="5381"/>
    <cellStyle name="Normal 2 17 2" xfId="5382"/>
    <cellStyle name="Normal 2 18" xfId="5383"/>
    <cellStyle name="Normal 2 18 2" xfId="5384"/>
    <cellStyle name="Normal 2 19" xfId="5385"/>
    <cellStyle name="Normal 2 19 2" xfId="5386"/>
    <cellStyle name="Normal 2 2" xfId="5387"/>
    <cellStyle name="Normal 2 2 2" xfId="5388"/>
    <cellStyle name="Normal 2 2 3" xfId="5389"/>
    <cellStyle name="Normal 2 2 4" xfId="5390"/>
    <cellStyle name="Normal 2 2 5" xfId="5391"/>
    <cellStyle name="Normal 2 2 6" xfId="5392"/>
    <cellStyle name="Normal 2 2 7" xfId="5393"/>
    <cellStyle name="Normal 2 2 8" xfId="5394"/>
    <cellStyle name="Normal 2 2 8 2" xfId="5395"/>
    <cellStyle name="Normal 2 2 9" xfId="5396"/>
    <cellStyle name="Normal 2 2_Annex 2D" xfId="5397"/>
    <cellStyle name="Normal 2 20" xfId="5398"/>
    <cellStyle name="Normal 2 20 2" xfId="5399"/>
    <cellStyle name="Normal 2 21" xfId="5400"/>
    <cellStyle name="Normal 2 21 2" xfId="5401"/>
    <cellStyle name="Normal 2 22" xfId="5402"/>
    <cellStyle name="Normal 2 22 2" xfId="5403"/>
    <cellStyle name="Normal 2 23" xfId="5404"/>
    <cellStyle name="Normal 2 23 2" xfId="5405"/>
    <cellStyle name="Normal 2 24" xfId="5406"/>
    <cellStyle name="Normal 2 24 2" xfId="5407"/>
    <cellStyle name="Normal 2 25" xfId="5408"/>
    <cellStyle name="Normal 2 25 2" xfId="5409"/>
    <cellStyle name="Normal 2 26" xfId="5410"/>
    <cellStyle name="Normal 2 26 2" xfId="5411"/>
    <cellStyle name="Normal 2 27" xfId="5412"/>
    <cellStyle name="Normal 2 27 2" xfId="5413"/>
    <cellStyle name="Normal 2 28" xfId="5414"/>
    <cellStyle name="Normal 2 28 2" xfId="5415"/>
    <cellStyle name="Normal 2 29" xfId="5416"/>
    <cellStyle name="Normal 2 29 2" xfId="5417"/>
    <cellStyle name="Normal 2 3" xfId="5418"/>
    <cellStyle name="Normal 2 3 2" xfId="5419"/>
    <cellStyle name="Normal 2 3 3" xfId="5420"/>
    <cellStyle name="Normal 2 3 3 2" xfId="5421"/>
    <cellStyle name="Normal 2 3 4" xfId="5422"/>
    <cellStyle name="Normal 2 3 5" xfId="5423"/>
    <cellStyle name="Normal 2 30" xfId="5424"/>
    <cellStyle name="Normal 2 30 2" xfId="5425"/>
    <cellStyle name="Normal 2 31" xfId="5426"/>
    <cellStyle name="Normal 2 31 2" xfId="5427"/>
    <cellStyle name="Normal 2 32" xfId="5428"/>
    <cellStyle name="Normal 2 32 2" xfId="5429"/>
    <cellStyle name="Normal 2 33" xfId="5430"/>
    <cellStyle name="Normal 2 33 2" xfId="5431"/>
    <cellStyle name="Normal 2 34" xfId="5432"/>
    <cellStyle name="Normal 2 34 2" xfId="5433"/>
    <cellStyle name="Normal 2 35" xfId="5434"/>
    <cellStyle name="Normal 2 35 2" xfId="5435"/>
    <cellStyle name="Normal 2 36" xfId="5436"/>
    <cellStyle name="Normal 2 36 2" xfId="5437"/>
    <cellStyle name="Normal 2 37" xfId="5438"/>
    <cellStyle name="Normal 2 37 2" xfId="5439"/>
    <cellStyle name="Normal 2 38" xfId="5440"/>
    <cellStyle name="Normal 2 38 2" xfId="5441"/>
    <cellStyle name="Normal 2 39" xfId="5442"/>
    <cellStyle name="Normal 2 39 2" xfId="5443"/>
    <cellStyle name="Normal 2 4" xfId="5444"/>
    <cellStyle name="Normal 2 4 2" xfId="5445"/>
    <cellStyle name="Normal 2 4 3" xfId="5446"/>
    <cellStyle name="Normal 2 4 3 2" xfId="5447"/>
    <cellStyle name="Normal 2 4 4" xfId="5448"/>
    <cellStyle name="Normal 2 40" xfId="5449"/>
    <cellStyle name="Normal 2 40 2" xfId="5450"/>
    <cellStyle name="Normal 2 40 2 2" xfId="5451"/>
    <cellStyle name="Normal 2 40 3" xfId="5452"/>
    <cellStyle name="Normal 2 41" xfId="5453"/>
    <cellStyle name="Normal 2 5" xfId="5454"/>
    <cellStyle name="Normal 2 5 2" xfId="5455"/>
    <cellStyle name="Normal 2 5 3" xfId="5456"/>
    <cellStyle name="Normal 2 5 3 2" xfId="5457"/>
    <cellStyle name="Normal 2 5 4" xfId="5458"/>
    <cellStyle name="Normal 2 6" xfId="5459"/>
    <cellStyle name="Normal 2 6 2" xfId="5460"/>
    <cellStyle name="Normal 2 6 3" xfId="5461"/>
    <cellStyle name="Normal 2 6 3 2" xfId="5462"/>
    <cellStyle name="Normal 2 6 4" xfId="5463"/>
    <cellStyle name="Normal 2 7" xfId="5464"/>
    <cellStyle name="Normal 2 7 2" xfId="5465"/>
    <cellStyle name="Normal 2 7 3" xfId="5466"/>
    <cellStyle name="Normal 2 7 3 2" xfId="5467"/>
    <cellStyle name="Normal 2 7 4" xfId="5468"/>
    <cellStyle name="Normal 2 8" xfId="5469"/>
    <cellStyle name="Normal 2 8 2" xfId="5470"/>
    <cellStyle name="Normal 2 8 2 2" xfId="5471"/>
    <cellStyle name="Normal 2 8 3" xfId="5472"/>
    <cellStyle name="Normal 2 9" xfId="5473"/>
    <cellStyle name="Normal 2 9 2" xfId="5474"/>
    <cellStyle name="Normal 2_Annex 2D" xfId="5475"/>
    <cellStyle name="Normal 20" xfId="5476"/>
    <cellStyle name="Normal 20 2" xfId="5477"/>
    <cellStyle name="Normal 21" xfId="5478"/>
    <cellStyle name="Normal 21 2" xfId="5479"/>
    <cellStyle name="Normal 22" xfId="5480"/>
    <cellStyle name="Normal 22 2" xfId="5481"/>
    <cellStyle name="Normal 23" xfId="5482"/>
    <cellStyle name="Normal 24" xfId="5483"/>
    <cellStyle name="Normal 25" xfId="5484"/>
    <cellStyle name="Normal 25 2" xfId="5485"/>
    <cellStyle name="Normal 26" xfId="5486"/>
    <cellStyle name="Normal 26 2" xfId="5487"/>
    <cellStyle name="Normal 27" xfId="5488"/>
    <cellStyle name="Normal 27 2" xfId="5489"/>
    <cellStyle name="Normal 28" xfId="5490"/>
    <cellStyle name="Normal 28 2" xfId="5491"/>
    <cellStyle name="Normal 29" xfId="5492"/>
    <cellStyle name="Normal 29 2" xfId="5493"/>
    <cellStyle name="Normal 3" xfId="5494"/>
    <cellStyle name="Normal 3 2" xfId="5495"/>
    <cellStyle name="Normal 3 2 2" xfId="5496"/>
    <cellStyle name="Normal 3 2 2 2" xfId="5497"/>
    <cellStyle name="Normal 3 2 2 2 2" xfId="5498"/>
    <cellStyle name="Normal 3 2 3" xfId="5499"/>
    <cellStyle name="Normal 3 2 3 2" xfId="5500"/>
    <cellStyle name="Normal 3 2 4" xfId="5501"/>
    <cellStyle name="Normal 3 3" xfId="5502"/>
    <cellStyle name="Normal 3 3 2" xfId="5503"/>
    <cellStyle name="Normal 3 3 2 2" xfId="5504"/>
    <cellStyle name="Normal 3 4" xfId="5505"/>
    <cellStyle name="Normal 3 4 2" xfId="5506"/>
    <cellStyle name="Normal 3 4 2 2" xfId="5507"/>
    <cellStyle name="Normal 3 5" xfId="5508"/>
    <cellStyle name="Normal 3 6" xfId="5509"/>
    <cellStyle name="Normal 3 6 2" xfId="5510"/>
    <cellStyle name="Normal 3 7" xfId="5511"/>
    <cellStyle name="Normal 3_Account balances revised" xfId="5512"/>
    <cellStyle name="Normal 30" xfId="5513"/>
    <cellStyle name="Normal 30 2" xfId="5514"/>
    <cellStyle name="Normal 31" xfId="5515"/>
    <cellStyle name="Normal 31 2" xfId="5516"/>
    <cellStyle name="Normal 32" xfId="5517"/>
    <cellStyle name="Normal 32 2" xfId="5518"/>
    <cellStyle name="Normal 33" xfId="5519"/>
    <cellStyle name="Normal 33 2" xfId="5520"/>
    <cellStyle name="Normal 34" xfId="5521"/>
    <cellStyle name="Normal 34 2" xfId="5522"/>
    <cellStyle name="Normal 35" xfId="5523"/>
    <cellStyle name="Normal 35 2" xfId="5524"/>
    <cellStyle name="Normal 36" xfId="5525"/>
    <cellStyle name="Normal 36 2" xfId="5526"/>
    <cellStyle name="Normal 37" xfId="5527"/>
    <cellStyle name="Normal 37 2" xfId="5528"/>
    <cellStyle name="Normal 38" xfId="5529"/>
    <cellStyle name="Normal 38 2" xfId="5530"/>
    <cellStyle name="Normal 39" xfId="5531"/>
    <cellStyle name="Normal 39 2" xfId="5532"/>
    <cellStyle name="Normal 4" xfId="5533"/>
    <cellStyle name="Normal 4 2" xfId="5534"/>
    <cellStyle name="Normal 4 3" xfId="5535"/>
    <cellStyle name="Normal 4 4" xfId="5536"/>
    <cellStyle name="Normal 4 5" xfId="5537"/>
    <cellStyle name="Normal 4 5 2" xfId="5538"/>
    <cellStyle name="Normal 4 6" xfId="5539"/>
    <cellStyle name="Normal 4_Annex 2D" xfId="5540"/>
    <cellStyle name="Normal 40" xfId="5541"/>
    <cellStyle name="Normal 40 2" xfId="5542"/>
    <cellStyle name="Normal 40 2 2" xfId="5543"/>
    <cellStyle name="Normal 40 3" xfId="5544"/>
    <cellStyle name="Normal 41" xfId="5545"/>
    <cellStyle name="Normal 41 2" xfId="5546"/>
    <cellStyle name="Normal 42" xfId="5547"/>
    <cellStyle name="Normal 42 2" xfId="5548"/>
    <cellStyle name="Normal 42 2 2" xfId="5549"/>
    <cellStyle name="Normal 42 2 2 2" xfId="5550"/>
    <cellStyle name="Normal 42 2 2 2 2" xfId="5551"/>
    <cellStyle name="Normal 42 2 2 2 2 2" xfId="5552"/>
    <cellStyle name="Normal 42 2 2 2 3" xfId="5553"/>
    <cellStyle name="Normal 42 2 2 3" xfId="5554"/>
    <cellStyle name="Normal 42 2 2 3 2" xfId="5555"/>
    <cellStyle name="Normal 42 2 2 4" xfId="5556"/>
    <cellStyle name="Normal 42 2 2 4 2" xfId="5557"/>
    <cellStyle name="Normal 42 2 2 5" xfId="5558"/>
    <cellStyle name="Normal 42 2 3" xfId="5559"/>
    <cellStyle name="Normal 42 2 3 2" xfId="5560"/>
    <cellStyle name="Normal 42 2 3 2 2" xfId="5561"/>
    <cellStyle name="Normal 42 2 3 3" xfId="5562"/>
    <cellStyle name="Normal 42 2 4" xfId="5563"/>
    <cellStyle name="Normal 42 2 4 2" xfId="5564"/>
    <cellStyle name="Normal 42 2 5" xfId="5565"/>
    <cellStyle name="Normal 42 2 5 2" xfId="5566"/>
    <cellStyle name="Normal 42 2 6" xfId="5567"/>
    <cellStyle name="Normal 42 2 6 2" xfId="5568"/>
    <cellStyle name="Normal 42 2 7" xfId="5569"/>
    <cellStyle name="Normal 42 3" xfId="5570"/>
    <cellStyle name="Normal 42 3 2" xfId="5571"/>
    <cellStyle name="Normal 42 3 2 2" xfId="5572"/>
    <cellStyle name="Normal 42 3 2 2 2" xfId="5573"/>
    <cellStyle name="Normal 42 3 2 3" xfId="5574"/>
    <cellStyle name="Normal 42 3 3" xfId="5575"/>
    <cellStyle name="Normal 42 3 3 2" xfId="5576"/>
    <cellStyle name="Normal 42 3 4" xfId="5577"/>
    <cellStyle name="Normal 42 3 4 2" xfId="5578"/>
    <cellStyle name="Normal 42 3 5" xfId="5579"/>
    <cellStyle name="Normal 42 4" xfId="5580"/>
    <cellStyle name="Normal 42 4 2" xfId="5581"/>
    <cellStyle name="Normal 42 4 2 2" xfId="5582"/>
    <cellStyle name="Normal 42 4 3" xfId="5583"/>
    <cellStyle name="Normal 42 5" xfId="5584"/>
    <cellStyle name="Normal 42 5 2" xfId="5585"/>
    <cellStyle name="Normal 42 6" xfId="5586"/>
    <cellStyle name="Normal 42 6 2" xfId="5587"/>
    <cellStyle name="Normal 42 7" xfId="5588"/>
    <cellStyle name="Normal 42 7 2" xfId="5589"/>
    <cellStyle name="Normal 42 8" xfId="5590"/>
    <cellStyle name="Normal 43" xfId="5591"/>
    <cellStyle name="Normal 43 2" xfId="5592"/>
    <cellStyle name="Normal 44" xfId="5593"/>
    <cellStyle name="Normal 44 2" xfId="5594"/>
    <cellStyle name="Normal 44 2 2" xfId="5595"/>
    <cellStyle name="Normal 44 2 2 2" xfId="5596"/>
    <cellStyle name="Normal 44 2 2 2 2" xfId="5597"/>
    <cellStyle name="Normal 44 2 2 2 2 2" xfId="5598"/>
    <cellStyle name="Normal 44 2 2 2 3" xfId="5599"/>
    <cellStyle name="Normal 44 2 2 3" xfId="5600"/>
    <cellStyle name="Normal 44 2 2 3 2" xfId="5601"/>
    <cellStyle name="Normal 44 2 2 4" xfId="5602"/>
    <cellStyle name="Normal 44 2 2 4 2" xfId="5603"/>
    <cellStyle name="Normal 44 2 2 5" xfId="5604"/>
    <cellStyle name="Normal 44 2 3" xfId="5605"/>
    <cellStyle name="Normal 44 2 3 2" xfId="5606"/>
    <cellStyle name="Normal 44 2 3 2 2" xfId="5607"/>
    <cellStyle name="Normal 44 2 3 3" xfId="5608"/>
    <cellStyle name="Normal 44 2 4" xfId="5609"/>
    <cellStyle name="Normal 44 2 4 2" xfId="5610"/>
    <cellStyle name="Normal 44 2 5" xfId="5611"/>
    <cellStyle name="Normal 44 2 5 2" xfId="5612"/>
    <cellStyle name="Normal 44 2 6" xfId="5613"/>
    <cellStyle name="Normal 44 2 6 2" xfId="5614"/>
    <cellStyle name="Normal 44 2 7" xfId="5615"/>
    <cellStyle name="Normal 44 3" xfId="5616"/>
    <cellStyle name="Normal 44 3 2" xfId="5617"/>
    <cellStyle name="Normal 44 3 2 2" xfId="5618"/>
    <cellStyle name="Normal 44 3 2 2 2" xfId="5619"/>
    <cellStyle name="Normal 44 3 2 3" xfId="5620"/>
    <cellStyle name="Normal 44 3 3" xfId="5621"/>
    <cellStyle name="Normal 44 3 3 2" xfId="5622"/>
    <cellStyle name="Normal 44 3 4" xfId="5623"/>
    <cellStyle name="Normal 44 3 4 2" xfId="5624"/>
    <cellStyle name="Normal 44 3 5" xfId="5625"/>
    <cellStyle name="Normal 44 4" xfId="5626"/>
    <cellStyle name="Normal 44 4 2" xfId="5627"/>
    <cellStyle name="Normal 44 4 2 2" xfId="5628"/>
    <cellStyle name="Normal 44 4 3" xfId="5629"/>
    <cellStyle name="Normal 44 5" xfId="5630"/>
    <cellStyle name="Normal 44 5 2" xfId="5631"/>
    <cellStyle name="Normal 44 6" xfId="5632"/>
    <cellStyle name="Normal 44 6 2" xfId="5633"/>
    <cellStyle name="Normal 44 7" xfId="5634"/>
    <cellStyle name="Normal 44 7 2" xfId="5635"/>
    <cellStyle name="Normal 44 8" xfId="5636"/>
    <cellStyle name="Normal 45" xfId="5637"/>
    <cellStyle name="Normal 45 2" xfId="5638"/>
    <cellStyle name="Normal 45 2 2" xfId="5639"/>
    <cellStyle name="Normal 45 2 2 2" xfId="5640"/>
    <cellStyle name="Normal 45 2 2 2 2" xfId="5641"/>
    <cellStyle name="Normal 45 2 2 2 2 2" xfId="5642"/>
    <cellStyle name="Normal 45 2 2 2 3" xfId="5643"/>
    <cellStyle name="Normal 45 2 2 3" xfId="5644"/>
    <cellStyle name="Normal 45 2 2 3 2" xfId="5645"/>
    <cellStyle name="Normal 45 2 2 4" xfId="5646"/>
    <cellStyle name="Normal 45 2 2 4 2" xfId="5647"/>
    <cellStyle name="Normal 45 2 2 5" xfId="5648"/>
    <cellStyle name="Normal 45 2 3" xfId="5649"/>
    <cellStyle name="Normal 45 2 3 2" xfId="5650"/>
    <cellStyle name="Normal 45 2 3 2 2" xfId="5651"/>
    <cellStyle name="Normal 45 2 3 3" xfId="5652"/>
    <cellStyle name="Normal 45 2 4" xfId="5653"/>
    <cellStyle name="Normal 45 2 4 2" xfId="5654"/>
    <cellStyle name="Normal 45 2 5" xfId="5655"/>
    <cellStyle name="Normal 45 2 5 2" xfId="5656"/>
    <cellStyle name="Normal 45 2 6" xfId="5657"/>
    <cellStyle name="Normal 45 2 6 2" xfId="5658"/>
    <cellStyle name="Normal 45 2 7" xfId="5659"/>
    <cellStyle name="Normal 45 3" xfId="5660"/>
    <cellStyle name="Normal 45 3 2" xfId="5661"/>
    <cellStyle name="Normal 45 3 2 2" xfId="5662"/>
    <cellStyle name="Normal 45 3 2 2 2" xfId="5663"/>
    <cellStyle name="Normal 45 3 2 3" xfId="5664"/>
    <cellStyle name="Normal 45 3 3" xfId="5665"/>
    <cellStyle name="Normal 45 3 3 2" xfId="5666"/>
    <cellStyle name="Normal 45 3 4" xfId="5667"/>
    <cellStyle name="Normal 45 3 4 2" xfId="5668"/>
    <cellStyle name="Normal 45 3 5" xfId="5669"/>
    <cellStyle name="Normal 45 4" xfId="5670"/>
    <cellStyle name="Normal 45 4 2" xfId="5671"/>
    <cellStyle name="Normal 45 4 2 2" xfId="5672"/>
    <cellStyle name="Normal 45 4 3" xfId="5673"/>
    <cellStyle name="Normal 45 5" xfId="5674"/>
    <cellStyle name="Normal 45 5 2" xfId="5675"/>
    <cellStyle name="Normal 45 6" xfId="5676"/>
    <cellStyle name="Normal 45 6 2" xfId="5677"/>
    <cellStyle name="Normal 45 7" xfId="5678"/>
    <cellStyle name="Normal 45 7 2" xfId="5679"/>
    <cellStyle name="Normal 45 8" xfId="5680"/>
    <cellStyle name="Normal 46" xfId="5681"/>
    <cellStyle name="Normal 46 2" xfId="5682"/>
    <cellStyle name="Normal 46 2 2" xfId="5683"/>
    <cellStyle name="Normal 46 2 2 2" xfId="5684"/>
    <cellStyle name="Normal 46 2 2 2 2" xfId="5685"/>
    <cellStyle name="Normal 46 2 2 2 2 2" xfId="5686"/>
    <cellStyle name="Normal 46 2 2 2 3" xfId="5687"/>
    <cellStyle name="Normal 46 2 2 3" xfId="5688"/>
    <cellStyle name="Normal 46 2 2 3 2" xfId="5689"/>
    <cellStyle name="Normal 46 2 2 4" xfId="5690"/>
    <cellStyle name="Normal 46 2 2 4 2" xfId="5691"/>
    <cellStyle name="Normal 46 2 2 5" xfId="5692"/>
    <cellStyle name="Normal 46 2 3" xfId="5693"/>
    <cellStyle name="Normal 46 2 3 2" xfId="5694"/>
    <cellStyle name="Normal 46 2 3 2 2" xfId="5695"/>
    <cellStyle name="Normal 46 2 3 3" xfId="5696"/>
    <cellStyle name="Normal 46 2 4" xfId="5697"/>
    <cellStyle name="Normal 46 2 4 2" xfId="5698"/>
    <cellStyle name="Normal 46 2 5" xfId="5699"/>
    <cellStyle name="Normal 46 2 5 2" xfId="5700"/>
    <cellStyle name="Normal 46 2 6" xfId="5701"/>
    <cellStyle name="Normal 46 2 6 2" xfId="5702"/>
    <cellStyle name="Normal 46 2 7" xfId="5703"/>
    <cellStyle name="Normal 46 3" xfId="5704"/>
    <cellStyle name="Normal 46 3 2" xfId="5705"/>
    <cellStyle name="Normal 46 3 2 2" xfId="5706"/>
    <cellStyle name="Normal 46 3 2 2 2" xfId="5707"/>
    <cellStyle name="Normal 46 3 2 3" xfId="5708"/>
    <cellStyle name="Normal 46 3 3" xfId="5709"/>
    <cellStyle name="Normal 46 3 3 2" xfId="5710"/>
    <cellStyle name="Normal 46 3 4" xfId="5711"/>
    <cellStyle name="Normal 46 3 4 2" xfId="5712"/>
    <cellStyle name="Normal 46 3 5" xfId="5713"/>
    <cellStyle name="Normal 46 4" xfId="5714"/>
    <cellStyle name="Normal 46 4 2" xfId="5715"/>
    <cellStyle name="Normal 46 4 2 2" xfId="5716"/>
    <cellStyle name="Normal 46 4 3" xfId="5717"/>
    <cellStyle name="Normal 46 5" xfId="5718"/>
    <cellStyle name="Normal 46 5 2" xfId="5719"/>
    <cellStyle name="Normal 46 6" xfId="5720"/>
    <cellStyle name="Normal 46 6 2" xfId="5721"/>
    <cellStyle name="Normal 46 7" xfId="5722"/>
    <cellStyle name="Normal 46 7 2" xfId="5723"/>
    <cellStyle name="Normal 46 8" xfId="5724"/>
    <cellStyle name="Normal 47" xfId="5725"/>
    <cellStyle name="Normal 47 2" xfId="5726"/>
    <cellStyle name="Normal 48" xfId="5727"/>
    <cellStyle name="Normal 48 2" xfId="5728"/>
    <cellStyle name="Normal 49" xfId="5729"/>
    <cellStyle name="Normal 49 2" xfId="5730"/>
    <cellStyle name="Normal 5" xfId="5731"/>
    <cellStyle name="Normal 5 2" xfId="5732"/>
    <cellStyle name="Normal 5 2 2" xfId="5733"/>
    <cellStyle name="Normal 5 2 3" xfId="5734"/>
    <cellStyle name="Normal 5 3" xfId="5735"/>
    <cellStyle name="Normal 5 3 2" xfId="5736"/>
    <cellStyle name="Normal 5 3 2 2" xfId="5737"/>
    <cellStyle name="Normal 5 3 3" xfId="5738"/>
    <cellStyle name="Normal 5 4" xfId="5739"/>
    <cellStyle name="Normal 5 4 2" xfId="5740"/>
    <cellStyle name="Normal 5 4 2 2" xfId="5741"/>
    <cellStyle name="Normal 5 4 3" xfId="5742"/>
    <cellStyle name="Normal 5 5" xfId="5743"/>
    <cellStyle name="Normal 5 5 2" xfId="5744"/>
    <cellStyle name="Normal 5 6" xfId="5745"/>
    <cellStyle name="Normal 5 6 2" xfId="5746"/>
    <cellStyle name="Normal 5_3m quarterly average" xfId="5747"/>
    <cellStyle name="Normal 50" xfId="5748"/>
    <cellStyle name="Normal 50 2" xfId="5749"/>
    <cellStyle name="Normal 51" xfId="5750"/>
    <cellStyle name="Normal 51 2" xfId="5751"/>
    <cellStyle name="Normal 52" xfId="5752"/>
    <cellStyle name="Normal 52 2" xfId="5753"/>
    <cellStyle name="Normal 53" xfId="5754"/>
    <cellStyle name="Normal 53 2" xfId="5755"/>
    <cellStyle name="Normal 54" xfId="5756"/>
    <cellStyle name="Normal 54 2" xfId="5757"/>
    <cellStyle name="Normal 55" xfId="5758"/>
    <cellStyle name="Normal 55 2" xfId="5759"/>
    <cellStyle name="Normal 56" xfId="5760"/>
    <cellStyle name="Normal 56 2" xfId="5761"/>
    <cellStyle name="Normal 57" xfId="5762"/>
    <cellStyle name="Normal 57 2" xfId="5763"/>
    <cellStyle name="Normal 58" xfId="5764"/>
    <cellStyle name="Normal 58 2" xfId="5765"/>
    <cellStyle name="Normal 59" xfId="5766"/>
    <cellStyle name="Normal 59 2" xfId="5767"/>
    <cellStyle name="Normal 6" xfId="5768"/>
    <cellStyle name="Normal 6 2" xfId="5769"/>
    <cellStyle name="Normal 6 3" xfId="5770"/>
    <cellStyle name="Normal 6 3 2" xfId="5771"/>
    <cellStyle name="Normal 6 4" xfId="5772"/>
    <cellStyle name="Normal 60" xfId="5773"/>
    <cellStyle name="Normal 60 2" xfId="5774"/>
    <cellStyle name="Normal 61" xfId="5775"/>
    <cellStyle name="Normal 61 2" xfId="5776"/>
    <cellStyle name="Normal 62" xfId="5777"/>
    <cellStyle name="Normal 62 2" xfId="5778"/>
    <cellStyle name="Normal 63" xfId="5779"/>
    <cellStyle name="Normal 63 2" xfId="5780"/>
    <cellStyle name="Normal 64" xfId="5781"/>
    <cellStyle name="Normal 64 2" xfId="5782"/>
    <cellStyle name="Normal 65" xfId="5783"/>
    <cellStyle name="Normal 65 2" xfId="5784"/>
    <cellStyle name="Normal 66" xfId="5785"/>
    <cellStyle name="Normal 66 2" xfId="5786"/>
    <cellStyle name="Normal 67" xfId="5787"/>
    <cellStyle name="Normal 67 2" xfId="5788"/>
    <cellStyle name="Normal 68" xfId="5789"/>
    <cellStyle name="Normal 68 2" xfId="5790"/>
    <cellStyle name="Normal 69" xfId="5791"/>
    <cellStyle name="Normal 69 2" xfId="5792"/>
    <cellStyle name="Normal 7" xfId="5793"/>
    <cellStyle name="Normal 7 2" xfId="5794"/>
    <cellStyle name="Normal 7 3" xfId="5795"/>
    <cellStyle name="Normal 7 3 2" xfId="5796"/>
    <cellStyle name="Normal 7 3 2 2" xfId="5797"/>
    <cellStyle name="Normal 7 3 2 2 2" xfId="5798"/>
    <cellStyle name="Normal 7 3 2 2 2 2" xfId="5799"/>
    <cellStyle name="Normal 7 3 2 2 2 2 2" xfId="5800"/>
    <cellStyle name="Normal 7 3 2 2 2 2 2 2" xfId="5801"/>
    <cellStyle name="Normal 7 3 2 2 2 2 3" xfId="5802"/>
    <cellStyle name="Normal 7 3 2 2 2 3" xfId="5803"/>
    <cellStyle name="Normal 7 3 2 2 2 3 2" xfId="5804"/>
    <cellStyle name="Normal 7 3 2 2 2 4" xfId="5805"/>
    <cellStyle name="Normal 7 3 2 2 2 4 2" xfId="5806"/>
    <cellStyle name="Normal 7 3 2 2 2 5" xfId="5807"/>
    <cellStyle name="Normal 7 3 2 2 3" xfId="5808"/>
    <cellStyle name="Normal 7 3 2 2 3 2" xfId="5809"/>
    <cellStyle name="Normal 7 3 2 2 3 2 2" xfId="5810"/>
    <cellStyle name="Normal 7 3 2 2 3 3" xfId="5811"/>
    <cellStyle name="Normal 7 3 2 2 4" xfId="5812"/>
    <cellStyle name="Normal 7 3 2 2 4 2" xfId="5813"/>
    <cellStyle name="Normal 7 3 2 2 5" xfId="5814"/>
    <cellStyle name="Normal 7 3 2 2 5 2" xfId="5815"/>
    <cellStyle name="Normal 7 3 2 2 6" xfId="5816"/>
    <cellStyle name="Normal 7 3 2 2 6 2" xfId="5817"/>
    <cellStyle name="Normal 7 3 2 2 7" xfId="5818"/>
    <cellStyle name="Normal 7 3 2 3" xfId="5819"/>
    <cellStyle name="Normal 7 3 2 3 2" xfId="5820"/>
    <cellStyle name="Normal 7 3 2 3 2 2" xfId="5821"/>
    <cellStyle name="Normal 7 3 2 3 2 2 2" xfId="5822"/>
    <cellStyle name="Normal 7 3 2 3 2 3" xfId="5823"/>
    <cellStyle name="Normal 7 3 2 3 3" xfId="5824"/>
    <cellStyle name="Normal 7 3 2 3 3 2" xfId="5825"/>
    <cellStyle name="Normal 7 3 2 3 4" xfId="5826"/>
    <cellStyle name="Normal 7 3 2 3 4 2" xfId="5827"/>
    <cellStyle name="Normal 7 3 2 3 5" xfId="5828"/>
    <cellStyle name="Normal 7 3 2 4" xfId="5829"/>
    <cellStyle name="Normal 7 3 2 4 2" xfId="5830"/>
    <cellStyle name="Normal 7 3 2 4 2 2" xfId="5831"/>
    <cellStyle name="Normal 7 3 2 4 3" xfId="5832"/>
    <cellStyle name="Normal 7 3 2 5" xfId="5833"/>
    <cellStyle name="Normal 7 3 2 5 2" xfId="5834"/>
    <cellStyle name="Normal 7 3 2 6" xfId="5835"/>
    <cellStyle name="Normal 7 3 2 6 2" xfId="5836"/>
    <cellStyle name="Normal 7 3 2 7" xfId="5837"/>
    <cellStyle name="Normal 7 3 2 7 2" xfId="5838"/>
    <cellStyle name="Normal 7 3 2 8" xfId="5839"/>
    <cellStyle name="Normal 7 3 3" xfId="5840"/>
    <cellStyle name="Normal 7 3 3 2" xfId="5841"/>
    <cellStyle name="Normal 7 3 3 2 2" xfId="5842"/>
    <cellStyle name="Normal 7 3 3 2 2 2" xfId="5843"/>
    <cellStyle name="Normal 7 3 3 2 2 2 2" xfId="5844"/>
    <cellStyle name="Normal 7 3 3 2 2 3" xfId="5845"/>
    <cellStyle name="Normal 7 3 3 2 3" xfId="5846"/>
    <cellStyle name="Normal 7 3 3 2 3 2" xfId="5847"/>
    <cellStyle name="Normal 7 3 3 2 4" xfId="5848"/>
    <cellStyle name="Normal 7 3 3 2 4 2" xfId="5849"/>
    <cellStyle name="Normal 7 3 3 2 5" xfId="5850"/>
    <cellStyle name="Normal 7 3 3 3" xfId="5851"/>
    <cellStyle name="Normal 7 3 3 3 2" xfId="5852"/>
    <cellStyle name="Normal 7 3 3 3 2 2" xfId="5853"/>
    <cellStyle name="Normal 7 3 3 3 3" xfId="5854"/>
    <cellStyle name="Normal 7 3 3 4" xfId="5855"/>
    <cellStyle name="Normal 7 3 3 4 2" xfId="5856"/>
    <cellStyle name="Normal 7 3 3 5" xfId="5857"/>
    <cellStyle name="Normal 7 3 3 5 2" xfId="5858"/>
    <cellStyle name="Normal 7 3 3 6" xfId="5859"/>
    <cellStyle name="Normal 7 3 3 6 2" xfId="5860"/>
    <cellStyle name="Normal 7 3 3 7" xfId="5861"/>
    <cellStyle name="Normal 7 3 4" xfId="5862"/>
    <cellStyle name="Normal 7 3 4 2" xfId="5863"/>
    <cellStyle name="Normal 7 3 4 2 2" xfId="5864"/>
    <cellStyle name="Normal 7 3 4 2 2 2" xfId="5865"/>
    <cellStyle name="Normal 7 3 4 2 3" xfId="5866"/>
    <cellStyle name="Normal 7 3 4 3" xfId="5867"/>
    <cellStyle name="Normal 7 3 4 3 2" xfId="5868"/>
    <cellStyle name="Normal 7 3 4 4" xfId="5869"/>
    <cellStyle name="Normal 7 3 4 4 2" xfId="5870"/>
    <cellStyle name="Normal 7 3 4 5" xfId="5871"/>
    <cellStyle name="Normal 7 3 5" xfId="5872"/>
    <cellStyle name="Normal 7 3 5 2" xfId="5873"/>
    <cellStyle name="Normal 7 3 5 2 2" xfId="5874"/>
    <cellStyle name="Normal 7 3 5 3" xfId="5875"/>
    <cellStyle name="Normal 7 3 6" xfId="5876"/>
    <cellStyle name="Normal 7 3 6 2" xfId="5877"/>
    <cellStyle name="Normal 7 3 7" xfId="5878"/>
    <cellStyle name="Normal 7 3 7 2" xfId="5879"/>
    <cellStyle name="Normal 7 3 8" xfId="5880"/>
    <cellStyle name="Normal 7 3 8 2" xfId="5881"/>
    <cellStyle name="Normal 7 3 9" xfId="5882"/>
    <cellStyle name="Normal 7 4" xfId="5883"/>
    <cellStyle name="Normal 7 4 2" xfId="5884"/>
    <cellStyle name="Normal 7 5" xfId="5885"/>
    <cellStyle name="Normal 7 6" xfId="5886"/>
    <cellStyle name="Normal 7 6 2" xfId="5887"/>
    <cellStyle name="Normal 70" xfId="5888"/>
    <cellStyle name="Normal 70 2" xfId="5889"/>
    <cellStyle name="Normal 71" xfId="5890"/>
    <cellStyle name="Normal 71 2" xfId="5891"/>
    <cellStyle name="Normal 72" xfId="5892"/>
    <cellStyle name="Normal 72 2" xfId="5893"/>
    <cellStyle name="Normal 73" xfId="5894"/>
    <cellStyle name="Normal 73 2" xfId="5895"/>
    <cellStyle name="Normal 74" xfId="5896"/>
    <cellStyle name="Normal 74 2" xfId="5897"/>
    <cellStyle name="Normal 75" xfId="5898"/>
    <cellStyle name="Normal 75 2" xfId="5899"/>
    <cellStyle name="Normal 76" xfId="5900"/>
    <cellStyle name="Normal 76 2" xfId="5901"/>
    <cellStyle name="Normal 77" xfId="5902"/>
    <cellStyle name="Normal 77 2" xfId="5903"/>
    <cellStyle name="Normal 78" xfId="5904"/>
    <cellStyle name="Normal 78 2" xfId="5905"/>
    <cellStyle name="Normal 79" xfId="5906"/>
    <cellStyle name="Normal 79 2" xfId="5907"/>
    <cellStyle name="Normal 8" xfId="5908"/>
    <cellStyle name="Normal 8 2" xfId="5909"/>
    <cellStyle name="Normal 8 3" xfId="5910"/>
    <cellStyle name="Normal 8 3 2" xfId="5911"/>
    <cellStyle name="Normal 8 4" xfId="5912"/>
    <cellStyle name="Normal 8 5" xfId="5913"/>
    <cellStyle name="Normal 8 5 2" xfId="5914"/>
    <cellStyle name="Normal 80" xfId="5915"/>
    <cellStyle name="Normal 80 2" xfId="5916"/>
    <cellStyle name="Normal 81" xfId="5917"/>
    <cellStyle name="Normal 81 2" xfId="5918"/>
    <cellStyle name="Normal 82" xfId="5919"/>
    <cellStyle name="Normal 82 2" xfId="5920"/>
    <cellStyle name="Normal 83" xfId="5921"/>
    <cellStyle name="Normal 83 2" xfId="5922"/>
    <cellStyle name="Normal 84" xfId="5923"/>
    <cellStyle name="Normal 84 2" xfId="5924"/>
    <cellStyle name="Normal 85" xfId="5925"/>
    <cellStyle name="Normal 85 2" xfId="5926"/>
    <cellStyle name="Normal 86" xfId="5927"/>
    <cellStyle name="Normal 86 2" xfId="5928"/>
    <cellStyle name="Normal 87" xfId="5929"/>
    <cellStyle name="Normal 87 2" xfId="5930"/>
    <cellStyle name="Normal 87 3" xfId="5931"/>
    <cellStyle name="Normal 87 3 2" xfId="5932"/>
    <cellStyle name="Normal 88" xfId="5933"/>
    <cellStyle name="Normal 88 2" xfId="5934"/>
    <cellStyle name="Normal 88 3" xfId="5935"/>
    <cellStyle name="Normal 88 3 2" xfId="5936"/>
    <cellStyle name="Normal 89" xfId="5937"/>
    <cellStyle name="Normal 89 2" xfId="5938"/>
    <cellStyle name="Normal 89 3" xfId="5939"/>
    <cellStyle name="Normal 89 3 2" xfId="5940"/>
    <cellStyle name="Normal 9" xfId="5941"/>
    <cellStyle name="Normal 90" xfId="5942"/>
    <cellStyle name="Normal 90 2" xfId="5943"/>
    <cellStyle name="Normal 90 3" xfId="5944"/>
    <cellStyle name="Normal 90 3 2" xfId="5945"/>
    <cellStyle name="Normal 91" xfId="5946"/>
    <cellStyle name="Normal 91 2" xfId="5947"/>
    <cellStyle name="Normal 92" xfId="5948"/>
    <cellStyle name="Normal 92 2" xfId="5949"/>
    <cellStyle name="Normal 93" xfId="5950"/>
    <cellStyle name="Normal 93 2" xfId="5951"/>
    <cellStyle name="Normal 94" xfId="5952"/>
    <cellStyle name="Normal 94 2" xfId="5953"/>
    <cellStyle name="Normal 95" xfId="5954"/>
    <cellStyle name="Normal 95 2" xfId="5955"/>
    <cellStyle name="Normal 96" xfId="5956"/>
    <cellStyle name="Normal 96 2" xfId="5957"/>
    <cellStyle name="Normal 97" xfId="5958"/>
    <cellStyle name="Normal 97 2" xfId="5959"/>
    <cellStyle name="Normal 98" xfId="5960"/>
    <cellStyle name="Normal 98 2" xfId="5961"/>
    <cellStyle name="Normal 99" xfId="5962"/>
    <cellStyle name="Normal 99 2" xfId="5963"/>
    <cellStyle name="Normal_CB Investor Report v1_00" xfId="7"/>
    <cellStyle name="Note 10" xfId="5964"/>
    <cellStyle name="Note 11" xfId="5965"/>
    <cellStyle name="Note 12" xfId="5966"/>
    <cellStyle name="Note 13" xfId="5967"/>
    <cellStyle name="Note 14" xfId="5968"/>
    <cellStyle name="Note 15" xfId="5969"/>
    <cellStyle name="Note 16" xfId="5970"/>
    <cellStyle name="Note 17" xfId="5971"/>
    <cellStyle name="Note 18" xfId="5972"/>
    <cellStyle name="Note 19" xfId="5973"/>
    <cellStyle name="Note 2" xfId="5974"/>
    <cellStyle name="Note 2 2" xfId="5975"/>
    <cellStyle name="Note 2 2 2" xfId="5976"/>
    <cellStyle name="Note 2 3" xfId="5977"/>
    <cellStyle name="Note 2 3 2" xfId="5978"/>
    <cellStyle name="Note 20" xfId="5979"/>
    <cellStyle name="Note 21" xfId="5980"/>
    <cellStyle name="Note 22" xfId="5981"/>
    <cellStyle name="Note 23" xfId="5982"/>
    <cellStyle name="Note 24" xfId="5983"/>
    <cellStyle name="Note 25" xfId="5984"/>
    <cellStyle name="Note 26" xfId="5985"/>
    <cellStyle name="Note 27" xfId="5986"/>
    <cellStyle name="Note 28" xfId="5987"/>
    <cellStyle name="Note 29" xfId="5988"/>
    <cellStyle name="Note 3" xfId="5989"/>
    <cellStyle name="Note 30" xfId="5990"/>
    <cellStyle name="Note 31" xfId="5991"/>
    <cellStyle name="Note 32" xfId="5992"/>
    <cellStyle name="Note 33" xfId="5993"/>
    <cellStyle name="Note 34" xfId="5994"/>
    <cellStyle name="Note 35" xfId="5995"/>
    <cellStyle name="Note 36" xfId="5996"/>
    <cellStyle name="Note 37" xfId="5997"/>
    <cellStyle name="Note 38" xfId="5998"/>
    <cellStyle name="Note 39" xfId="5999"/>
    <cellStyle name="Note 4" xfId="6000"/>
    <cellStyle name="Note 40" xfId="6001"/>
    <cellStyle name="Note 41" xfId="6002"/>
    <cellStyle name="Note 41 2" xfId="6003"/>
    <cellStyle name="Note 42" xfId="6004"/>
    <cellStyle name="Note 42 2" xfId="6005"/>
    <cellStyle name="Note 43" xfId="6006"/>
    <cellStyle name="Note 43 2" xfId="6007"/>
    <cellStyle name="Note 5" xfId="6008"/>
    <cellStyle name="Note 6" xfId="6009"/>
    <cellStyle name="Note 7" xfId="6010"/>
    <cellStyle name="Note 8" xfId="6011"/>
    <cellStyle name="Note 9" xfId="6012"/>
    <cellStyle name="NumberFormat" xfId="6013"/>
    <cellStyle name="NumberFormat 10" xfId="6014"/>
    <cellStyle name="NumberFormat 10 2" xfId="6015"/>
    <cellStyle name="NumberFormat 11" xfId="6016"/>
    <cellStyle name="NumberFormat 11 2" xfId="6017"/>
    <cellStyle name="NumberFormat 12" xfId="6018"/>
    <cellStyle name="NumberFormat 12 2" xfId="6019"/>
    <cellStyle name="NumberFormat 13" xfId="6020"/>
    <cellStyle name="NumberFormat 13 2" xfId="6021"/>
    <cellStyle name="NumberFormat 14" xfId="6022"/>
    <cellStyle name="NumberFormat 14 2" xfId="6023"/>
    <cellStyle name="NumberFormat 15" xfId="6024"/>
    <cellStyle name="NumberFormat 15 2" xfId="6025"/>
    <cellStyle name="NumberFormat 16" xfId="6026"/>
    <cellStyle name="NumberFormat 16 2" xfId="6027"/>
    <cellStyle name="NumberFormat 17" xfId="6028"/>
    <cellStyle name="NumberFormat 17 2" xfId="6029"/>
    <cellStyle name="NumberFormat 18" xfId="6030"/>
    <cellStyle name="NumberFormat 18 2" xfId="6031"/>
    <cellStyle name="NumberFormat 19" xfId="6032"/>
    <cellStyle name="NumberFormat 19 2" xfId="6033"/>
    <cellStyle name="NumberFormat 2" xfId="6034"/>
    <cellStyle name="NumberFormat 2 2" xfId="6035"/>
    <cellStyle name="NumberFormat 20" xfId="6036"/>
    <cellStyle name="NumberFormat 20 2" xfId="6037"/>
    <cellStyle name="NumberFormat 21" xfId="6038"/>
    <cellStyle name="NumberFormat 21 2" xfId="6039"/>
    <cellStyle name="NumberFormat 22" xfId="6040"/>
    <cellStyle name="NumberFormat 22 2" xfId="6041"/>
    <cellStyle name="NumberFormat 23" xfId="6042"/>
    <cellStyle name="NumberFormat 23 2" xfId="6043"/>
    <cellStyle name="NumberFormat 24" xfId="6044"/>
    <cellStyle name="NumberFormat 24 2" xfId="6045"/>
    <cellStyle name="NumberFormat 25" xfId="6046"/>
    <cellStyle name="NumberFormat 25 2" xfId="6047"/>
    <cellStyle name="NumberFormat 26" xfId="6048"/>
    <cellStyle name="NumberFormat 26 2" xfId="6049"/>
    <cellStyle name="NumberFormat 27" xfId="6050"/>
    <cellStyle name="NumberFormat 27 2" xfId="6051"/>
    <cellStyle name="NumberFormat 28" xfId="6052"/>
    <cellStyle name="NumberFormat 28 2" xfId="6053"/>
    <cellStyle name="NumberFormat 29" xfId="6054"/>
    <cellStyle name="NumberFormat 29 2" xfId="6055"/>
    <cellStyle name="NumberFormat 3" xfId="6056"/>
    <cellStyle name="NumberFormat 3 2" xfId="6057"/>
    <cellStyle name="NumberFormat 30" xfId="6058"/>
    <cellStyle name="NumberFormat 4" xfId="6059"/>
    <cellStyle name="NumberFormat 4 2" xfId="6060"/>
    <cellStyle name="NumberFormat 5" xfId="6061"/>
    <cellStyle name="NumberFormat 5 2" xfId="6062"/>
    <cellStyle name="NumberFormat 6" xfId="6063"/>
    <cellStyle name="NumberFormat 6 2" xfId="6064"/>
    <cellStyle name="NumberFormat 7" xfId="6065"/>
    <cellStyle name="NumberFormat 7 2" xfId="6066"/>
    <cellStyle name="NumberFormat 8" xfId="6067"/>
    <cellStyle name="NumberFormat 8 2" xfId="6068"/>
    <cellStyle name="NumberFormat 9" xfId="6069"/>
    <cellStyle name="NumberFormat 9 2" xfId="6070"/>
    <cellStyle name="Output 10" xfId="6071"/>
    <cellStyle name="Output 11" xfId="6072"/>
    <cellStyle name="Output 12" xfId="6073"/>
    <cellStyle name="Output 13" xfId="6074"/>
    <cellStyle name="Output 14" xfId="6075"/>
    <cellStyle name="Output 15" xfId="6076"/>
    <cellStyle name="Output 16" xfId="6077"/>
    <cellStyle name="Output 17" xfId="6078"/>
    <cellStyle name="Output 18" xfId="6079"/>
    <cellStyle name="Output 19" xfId="6080"/>
    <cellStyle name="Output 2" xfId="6081"/>
    <cellStyle name="Output 20" xfId="6082"/>
    <cellStyle name="Output 21" xfId="6083"/>
    <cellStyle name="Output 22" xfId="6084"/>
    <cellStyle name="Output 23" xfId="6085"/>
    <cellStyle name="Output 24" xfId="6086"/>
    <cellStyle name="Output 25" xfId="6087"/>
    <cellStyle name="Output 26" xfId="6088"/>
    <cellStyle name="Output 27" xfId="6089"/>
    <cellStyle name="Output 28" xfId="6090"/>
    <cellStyle name="Output 29" xfId="6091"/>
    <cellStyle name="Output 3" xfId="6092"/>
    <cellStyle name="Output 30" xfId="6093"/>
    <cellStyle name="Output 31" xfId="6094"/>
    <cellStyle name="Output 32" xfId="6095"/>
    <cellStyle name="Output 33" xfId="6096"/>
    <cellStyle name="Output 34" xfId="6097"/>
    <cellStyle name="Output 35" xfId="6098"/>
    <cellStyle name="Output 36" xfId="6099"/>
    <cellStyle name="Output 37" xfId="6100"/>
    <cellStyle name="Output 38" xfId="6101"/>
    <cellStyle name="Output 39" xfId="6102"/>
    <cellStyle name="Output 4" xfId="6103"/>
    <cellStyle name="Output 40" xfId="6104"/>
    <cellStyle name="Output 41" xfId="6105"/>
    <cellStyle name="Output 42" xfId="6106"/>
    <cellStyle name="Output 43" xfId="6107"/>
    <cellStyle name="Output 5" xfId="6108"/>
    <cellStyle name="Output 6" xfId="6109"/>
    <cellStyle name="Output 7" xfId="6110"/>
    <cellStyle name="Output 8" xfId="6111"/>
    <cellStyle name="Output 9" xfId="6112"/>
    <cellStyle name="Output Amounts" xfId="6113"/>
    <cellStyle name="Output Column Headings" xfId="6114"/>
    <cellStyle name="Output Line Items" xfId="6115"/>
    <cellStyle name="Output Report Heading" xfId="6116"/>
    <cellStyle name="Output Report Title" xfId="6117"/>
    <cellStyle name="Page Number" xfId="6118"/>
    <cellStyle name="PB Table Heading" xfId="6119"/>
    <cellStyle name="PB Table Highlight1" xfId="6120"/>
    <cellStyle name="PB Table Highlight2" xfId="6121"/>
    <cellStyle name="PB Table Highlight2 10" xfId="6122"/>
    <cellStyle name="PB Table Highlight2 11" xfId="6123"/>
    <cellStyle name="PB Table Highlight2 12" xfId="6124"/>
    <cellStyle name="PB Table Highlight2 13" xfId="6125"/>
    <cellStyle name="PB Table Highlight2 14" xfId="6126"/>
    <cellStyle name="PB Table Highlight2 15" xfId="6127"/>
    <cellStyle name="PB Table Highlight2 16" xfId="6128"/>
    <cellStyle name="PB Table Highlight2 17" xfId="6129"/>
    <cellStyle name="PB Table Highlight2 18" xfId="6130"/>
    <cellStyle name="PB Table Highlight2 19" xfId="6131"/>
    <cellStyle name="PB Table Highlight2 2" xfId="6132"/>
    <cellStyle name="PB Table Highlight2 20" xfId="6133"/>
    <cellStyle name="PB Table Highlight2 21" xfId="6134"/>
    <cellStyle name="PB Table Highlight2 22" xfId="6135"/>
    <cellStyle name="PB Table Highlight2 23" xfId="6136"/>
    <cellStyle name="PB Table Highlight2 24" xfId="6137"/>
    <cellStyle name="PB Table Highlight2 25" xfId="6138"/>
    <cellStyle name="PB Table Highlight2 26" xfId="6139"/>
    <cellStyle name="PB Table Highlight2 27" xfId="6140"/>
    <cellStyle name="PB Table Highlight2 28" xfId="6141"/>
    <cellStyle name="PB Table Highlight2 29" xfId="6142"/>
    <cellStyle name="PB Table Highlight2 3" xfId="6143"/>
    <cellStyle name="PB Table Highlight2 4" xfId="6144"/>
    <cellStyle name="PB Table Highlight2 5" xfId="6145"/>
    <cellStyle name="PB Table Highlight2 6" xfId="6146"/>
    <cellStyle name="PB Table Highlight2 7" xfId="6147"/>
    <cellStyle name="PB Table Highlight2 8" xfId="6148"/>
    <cellStyle name="PB Table Highlight2 9" xfId="6149"/>
    <cellStyle name="PB Table Highlight3" xfId="6150"/>
    <cellStyle name="PB Table Highlight3 10" xfId="6151"/>
    <cellStyle name="PB Table Highlight3 11" xfId="6152"/>
    <cellStyle name="PB Table Highlight3 12" xfId="6153"/>
    <cellStyle name="PB Table Highlight3 13" xfId="6154"/>
    <cellStyle name="PB Table Highlight3 14" xfId="6155"/>
    <cellStyle name="PB Table Highlight3 15" xfId="6156"/>
    <cellStyle name="PB Table Highlight3 16" xfId="6157"/>
    <cellStyle name="PB Table Highlight3 17" xfId="6158"/>
    <cellStyle name="PB Table Highlight3 18" xfId="6159"/>
    <cellStyle name="PB Table Highlight3 19" xfId="6160"/>
    <cellStyle name="PB Table Highlight3 2" xfId="6161"/>
    <cellStyle name="PB Table Highlight3 20" xfId="6162"/>
    <cellStyle name="PB Table Highlight3 21" xfId="6163"/>
    <cellStyle name="PB Table Highlight3 22" xfId="6164"/>
    <cellStyle name="PB Table Highlight3 23" xfId="6165"/>
    <cellStyle name="PB Table Highlight3 24" xfId="6166"/>
    <cellStyle name="PB Table Highlight3 25" xfId="6167"/>
    <cellStyle name="PB Table Highlight3 26" xfId="6168"/>
    <cellStyle name="PB Table Highlight3 27" xfId="6169"/>
    <cellStyle name="PB Table Highlight3 28" xfId="6170"/>
    <cellStyle name="PB Table Highlight3 29" xfId="6171"/>
    <cellStyle name="PB Table Highlight3 3" xfId="6172"/>
    <cellStyle name="PB Table Highlight3 4" xfId="6173"/>
    <cellStyle name="PB Table Highlight3 5" xfId="6174"/>
    <cellStyle name="PB Table Highlight3 6" xfId="6175"/>
    <cellStyle name="PB Table Highlight3 7" xfId="6176"/>
    <cellStyle name="PB Table Highlight3 8" xfId="6177"/>
    <cellStyle name="PB Table Highlight3 9" xfId="6178"/>
    <cellStyle name="PB Table Standard Row" xfId="6179"/>
    <cellStyle name="PB Table Subtotal Row" xfId="6180"/>
    <cellStyle name="PB Table Total Row" xfId="6181"/>
    <cellStyle name="Percent" xfId="2" builtinId="5"/>
    <cellStyle name="Percent (0.00)" xfId="6182"/>
    <cellStyle name="Percent (0.00) 10" xfId="6183"/>
    <cellStyle name="Percent (0.00) 11" xfId="6184"/>
    <cellStyle name="Percent (0.00) 12" xfId="6185"/>
    <cellStyle name="Percent (0.00) 13" xfId="6186"/>
    <cellStyle name="Percent (0.00) 14" xfId="6187"/>
    <cellStyle name="Percent (0.00) 15" xfId="6188"/>
    <cellStyle name="Percent (0.00) 16" xfId="6189"/>
    <cellStyle name="Percent (0.00) 17" xfId="6190"/>
    <cellStyle name="Percent (0.00) 18" xfId="6191"/>
    <cellStyle name="Percent (0.00) 19" xfId="6192"/>
    <cellStyle name="Percent (0.00) 2" xfId="6193"/>
    <cellStyle name="Percent (0.00) 20" xfId="6194"/>
    <cellStyle name="Percent (0.00) 21" xfId="6195"/>
    <cellStyle name="Percent (0.00) 22" xfId="6196"/>
    <cellStyle name="Percent (0.00) 23" xfId="6197"/>
    <cellStyle name="Percent (0.00) 24" xfId="6198"/>
    <cellStyle name="Percent (0.00) 25" xfId="6199"/>
    <cellStyle name="Percent (0.00) 26" xfId="6200"/>
    <cellStyle name="Percent (0.00) 27" xfId="6201"/>
    <cellStyle name="Percent (0.00) 28" xfId="6202"/>
    <cellStyle name="Percent (0.00) 29" xfId="6203"/>
    <cellStyle name="Percent (0.00) 3" xfId="6204"/>
    <cellStyle name="Percent (0.00) 4" xfId="6205"/>
    <cellStyle name="Percent (0.00) 5" xfId="6206"/>
    <cellStyle name="Percent (0.00) 6" xfId="6207"/>
    <cellStyle name="Percent (0.00) 7" xfId="6208"/>
    <cellStyle name="Percent (0.00) 8" xfId="6209"/>
    <cellStyle name="Percent (0.00) 9" xfId="6210"/>
    <cellStyle name="Percent [0]" xfId="6211"/>
    <cellStyle name="Percent [0] 10" xfId="6212"/>
    <cellStyle name="Percent [0] 10 2" xfId="6213"/>
    <cellStyle name="Percent [0] 11" xfId="6214"/>
    <cellStyle name="Percent [0] 11 2" xfId="6215"/>
    <cellStyle name="Percent [0] 12" xfId="6216"/>
    <cellStyle name="Percent [0] 12 2" xfId="6217"/>
    <cellStyle name="Percent [0] 13" xfId="6218"/>
    <cellStyle name="Percent [0] 13 2" xfId="6219"/>
    <cellStyle name="Percent [0] 14" xfId="6220"/>
    <cellStyle name="Percent [0] 14 2" xfId="6221"/>
    <cellStyle name="Percent [0] 15" xfId="6222"/>
    <cellStyle name="Percent [0] 15 2" xfId="6223"/>
    <cellStyle name="Percent [0] 16" xfId="6224"/>
    <cellStyle name="Percent [0] 16 2" xfId="6225"/>
    <cellStyle name="Percent [0] 17" xfId="6226"/>
    <cellStyle name="Percent [0] 17 2" xfId="6227"/>
    <cellStyle name="Percent [0] 18" xfId="6228"/>
    <cellStyle name="Percent [0] 18 2" xfId="6229"/>
    <cellStyle name="Percent [0] 19" xfId="6230"/>
    <cellStyle name="Percent [0] 19 2" xfId="6231"/>
    <cellStyle name="Percent [0] 2" xfId="6232"/>
    <cellStyle name="Percent [0] 2 2" xfId="6233"/>
    <cellStyle name="Percent [0] 20" xfId="6234"/>
    <cellStyle name="Percent [0] 20 2" xfId="6235"/>
    <cellStyle name="Percent [0] 21" xfId="6236"/>
    <cellStyle name="Percent [0] 21 2" xfId="6237"/>
    <cellStyle name="Percent [0] 22" xfId="6238"/>
    <cellStyle name="Percent [0] 22 2" xfId="6239"/>
    <cellStyle name="Percent [0] 23" xfId="6240"/>
    <cellStyle name="Percent [0] 23 2" xfId="6241"/>
    <cellStyle name="Percent [0] 24" xfId="6242"/>
    <cellStyle name="Percent [0] 24 2" xfId="6243"/>
    <cellStyle name="Percent [0] 25" xfId="6244"/>
    <cellStyle name="Percent [0] 25 2" xfId="6245"/>
    <cellStyle name="Percent [0] 26" xfId="6246"/>
    <cellStyle name="Percent [0] 26 2" xfId="6247"/>
    <cellStyle name="Percent [0] 27" xfId="6248"/>
    <cellStyle name="Percent [0] 27 2" xfId="6249"/>
    <cellStyle name="Percent [0] 28" xfId="6250"/>
    <cellStyle name="Percent [0] 28 2" xfId="6251"/>
    <cellStyle name="Percent [0] 29" xfId="6252"/>
    <cellStyle name="Percent [0] 29 2" xfId="6253"/>
    <cellStyle name="Percent [0] 3" xfId="6254"/>
    <cellStyle name="Percent [0] 3 2" xfId="6255"/>
    <cellStyle name="Percent [0] 30" xfId="6256"/>
    <cellStyle name="Percent [0] 4" xfId="6257"/>
    <cellStyle name="Percent [0] 4 2" xfId="6258"/>
    <cellStyle name="Percent [0] 5" xfId="6259"/>
    <cellStyle name="Percent [0] 5 2" xfId="6260"/>
    <cellStyle name="Percent [0] 6" xfId="6261"/>
    <cellStyle name="Percent [0] 6 2" xfId="6262"/>
    <cellStyle name="Percent [0] 7" xfId="6263"/>
    <cellStyle name="Percent [0] 7 2" xfId="6264"/>
    <cellStyle name="Percent [0] 8" xfId="6265"/>
    <cellStyle name="Percent [0] 8 2" xfId="6266"/>
    <cellStyle name="Percent [0] 9" xfId="6267"/>
    <cellStyle name="Percent [0] 9 2" xfId="6268"/>
    <cellStyle name="Percent [00]" xfId="6269"/>
    <cellStyle name="Percent [00] 10" xfId="6270"/>
    <cellStyle name="Percent [00] 11" xfId="6271"/>
    <cellStyle name="Percent [00] 12" xfId="6272"/>
    <cellStyle name="Percent [00] 13" xfId="6273"/>
    <cellStyle name="Percent [00] 14" xfId="6274"/>
    <cellStyle name="Percent [00] 15" xfId="6275"/>
    <cellStyle name="Percent [00] 16" xfId="6276"/>
    <cellStyle name="Percent [00] 17" xfId="6277"/>
    <cellStyle name="Percent [00] 18" xfId="6278"/>
    <cellStyle name="Percent [00] 19" xfId="6279"/>
    <cellStyle name="Percent [00] 2" xfId="6280"/>
    <cellStyle name="Percent [00] 20" xfId="6281"/>
    <cellStyle name="Percent [00] 21" xfId="6282"/>
    <cellStyle name="Percent [00] 22" xfId="6283"/>
    <cellStyle name="Percent [00] 23" xfId="6284"/>
    <cellStyle name="Percent [00] 24" xfId="6285"/>
    <cellStyle name="Percent [00] 25" xfId="6286"/>
    <cellStyle name="Percent [00] 26" xfId="6287"/>
    <cellStyle name="Percent [00] 27" xfId="6288"/>
    <cellStyle name="Percent [00] 28" xfId="6289"/>
    <cellStyle name="Percent [00] 29" xfId="6290"/>
    <cellStyle name="Percent [00] 3" xfId="6291"/>
    <cellStyle name="Percent [00] 4" xfId="6292"/>
    <cellStyle name="Percent [00] 5" xfId="6293"/>
    <cellStyle name="Percent [00] 6" xfId="6294"/>
    <cellStyle name="Percent [00] 7" xfId="6295"/>
    <cellStyle name="Percent [00] 8" xfId="6296"/>
    <cellStyle name="Percent [00] 9" xfId="6297"/>
    <cellStyle name="Percent 10" xfId="6298"/>
    <cellStyle name="Percent 10 2" xfId="6"/>
    <cellStyle name="Percent 11" xfId="6299"/>
    <cellStyle name="Percent 11 2" xfId="6300"/>
    <cellStyle name="Percent 12" xfId="6301"/>
    <cellStyle name="Percent 12 2" xfId="6302"/>
    <cellStyle name="Percent 13" xfId="6303"/>
    <cellStyle name="Percent 13 2" xfId="6304"/>
    <cellStyle name="Percent 13 3" xfId="6305"/>
    <cellStyle name="Percent 14" xfId="6306"/>
    <cellStyle name="Percent 14 2" xfId="6307"/>
    <cellStyle name="Percent 15" xfId="6308"/>
    <cellStyle name="Percent 15 2" xfId="6309"/>
    <cellStyle name="Percent 15 2 2" xfId="6310"/>
    <cellStyle name="Percent 15 3" xfId="6311"/>
    <cellStyle name="Percent 16" xfId="6312"/>
    <cellStyle name="Percent 16 2" xfId="6313"/>
    <cellStyle name="Percent 16 2 2" xfId="6314"/>
    <cellStyle name="Percent 16 3" xfId="6315"/>
    <cellStyle name="Percent 17" xfId="6316"/>
    <cellStyle name="Percent 17 2" xfId="6317"/>
    <cellStyle name="Percent 18" xfId="6318"/>
    <cellStyle name="Percent 18 2" xfId="6319"/>
    <cellStyle name="Percent 19" xfId="6320"/>
    <cellStyle name="Percent 19 2" xfId="6321"/>
    <cellStyle name="Percent 19 2 2" xfId="6322"/>
    <cellStyle name="Percent 19 3" xfId="6323"/>
    <cellStyle name="Percent 2" xfId="6324"/>
    <cellStyle name="Percent 2 2" xfId="6325"/>
    <cellStyle name="Percent 2 2 2" xfId="6326"/>
    <cellStyle name="Percent 20" xfId="6327"/>
    <cellStyle name="Percent 20 2" xfId="6328"/>
    <cellStyle name="Percent 20 2 2" xfId="6329"/>
    <cellStyle name="Percent 20 3" xfId="6330"/>
    <cellStyle name="Percent 21" xfId="6331"/>
    <cellStyle name="Percent 21 2" xfId="6332"/>
    <cellStyle name="Percent 21 2 2" xfId="6333"/>
    <cellStyle name="Percent 21 3" xfId="6334"/>
    <cellStyle name="Percent 22" xfId="6335"/>
    <cellStyle name="Percent 22 2" xfId="6336"/>
    <cellStyle name="Percent 22 2 2" xfId="6337"/>
    <cellStyle name="Percent 22 3" xfId="6338"/>
    <cellStyle name="Percent 23" xfId="6339"/>
    <cellStyle name="Percent 23 2" xfId="6340"/>
    <cellStyle name="Percent 23 2 2" xfId="6341"/>
    <cellStyle name="Percent 23 3" xfId="6342"/>
    <cellStyle name="Percent 24" xfId="6343"/>
    <cellStyle name="Percent 24 2" xfId="6344"/>
    <cellStyle name="Percent 24 2 2" xfId="6345"/>
    <cellStyle name="Percent 24 3" xfId="6346"/>
    <cellStyle name="Percent 25" xfId="6347"/>
    <cellStyle name="Percent 25 2" xfId="6348"/>
    <cellStyle name="Percent 25 2 2" xfId="6349"/>
    <cellStyle name="Percent 25 3" xfId="6350"/>
    <cellStyle name="Percent 26" xfId="6351"/>
    <cellStyle name="Percent 26 2" xfId="6352"/>
    <cellStyle name="Percent 26 2 2" xfId="6353"/>
    <cellStyle name="Percent 26 3" xfId="6354"/>
    <cellStyle name="Percent 27" xfId="6355"/>
    <cellStyle name="Percent 27 2" xfId="6356"/>
    <cellStyle name="Percent 27 2 2" xfId="6357"/>
    <cellStyle name="Percent 27 3" xfId="6358"/>
    <cellStyle name="Percent 28" xfId="6359"/>
    <cellStyle name="Percent 28 2" xfId="6360"/>
    <cellStyle name="Percent 28 2 2" xfId="6361"/>
    <cellStyle name="Percent 28 3" xfId="6362"/>
    <cellStyle name="Percent 29" xfId="6363"/>
    <cellStyle name="Percent 29 2" xfId="6364"/>
    <cellStyle name="Percent 29 2 2" xfId="6365"/>
    <cellStyle name="Percent 29 3" xfId="6366"/>
    <cellStyle name="Percent 3" xfId="6367"/>
    <cellStyle name="Percent 3 2" xfId="6368"/>
    <cellStyle name="Percent 3 3" xfId="6369"/>
    <cellStyle name="Percent 3 3 2" xfId="6370"/>
    <cellStyle name="Percent 3 4" xfId="6371"/>
    <cellStyle name="Percent 30" xfId="6372"/>
    <cellStyle name="Percent 30 2" xfId="6373"/>
    <cellStyle name="Percent 30 2 2" xfId="6374"/>
    <cellStyle name="Percent 30 3" xfId="6375"/>
    <cellStyle name="Percent 31" xfId="6376"/>
    <cellStyle name="Percent 31 2" xfId="6377"/>
    <cellStyle name="Percent 31 2 2" xfId="6378"/>
    <cellStyle name="Percent 31 3" xfId="6379"/>
    <cellStyle name="Percent 32" xfId="6380"/>
    <cellStyle name="Percent 32 2" xfId="6381"/>
    <cellStyle name="Percent 32 2 2" xfId="6382"/>
    <cellStyle name="Percent 32 3" xfId="6383"/>
    <cellStyle name="Percent 33" xfId="6384"/>
    <cellStyle name="Percent 33 2" xfId="6385"/>
    <cellStyle name="Percent 33 2 2" xfId="6386"/>
    <cellStyle name="Percent 33 3" xfId="6387"/>
    <cellStyle name="Percent 34" xfId="6388"/>
    <cellStyle name="Percent 34 2" xfId="6389"/>
    <cellStyle name="Percent 34 2 2" xfId="6390"/>
    <cellStyle name="Percent 34 3" xfId="6391"/>
    <cellStyle name="Percent 35" xfId="6392"/>
    <cellStyle name="Percent 35 2" xfId="6393"/>
    <cellStyle name="Percent 35 2 2" xfId="6394"/>
    <cellStyle name="Percent 35 3" xfId="6395"/>
    <cellStyle name="Percent 36" xfId="6396"/>
    <cellStyle name="Percent 36 2" xfId="6397"/>
    <cellStyle name="Percent 36 2 2" xfId="6398"/>
    <cellStyle name="Percent 36 3" xfId="6399"/>
    <cellStyle name="Percent 37" xfId="6400"/>
    <cellStyle name="Percent 37 2" xfId="6401"/>
    <cellStyle name="Percent 37 2 2" xfId="6402"/>
    <cellStyle name="Percent 37 3" xfId="6403"/>
    <cellStyle name="Percent 38" xfId="6404"/>
    <cellStyle name="Percent 38 2" xfId="6405"/>
    <cellStyle name="Percent 38 2 2" xfId="6406"/>
    <cellStyle name="Percent 38 3" xfId="6407"/>
    <cellStyle name="Percent 39" xfId="6408"/>
    <cellStyle name="Percent 39 2" xfId="6409"/>
    <cellStyle name="Percent 39 2 2" xfId="6410"/>
    <cellStyle name="Percent 39 3" xfId="6411"/>
    <cellStyle name="Percent 4" xfId="6412"/>
    <cellStyle name="Percent 4 2" xfId="6413"/>
    <cellStyle name="Percent 40" xfId="6414"/>
    <cellStyle name="Percent 40 2" xfId="6415"/>
    <cellStyle name="Percent 40 2 2" xfId="6416"/>
    <cellStyle name="Percent 40 3" xfId="6417"/>
    <cellStyle name="Percent 41" xfId="6418"/>
    <cellStyle name="Percent 41 2" xfId="6419"/>
    <cellStyle name="Percent 41 2 2" xfId="6420"/>
    <cellStyle name="Percent 41 3" xfId="6421"/>
    <cellStyle name="Percent 42" xfId="6422"/>
    <cellStyle name="Percent 42 2" xfId="6423"/>
    <cellStyle name="Percent 42 2 2" xfId="6424"/>
    <cellStyle name="Percent 42 3" xfId="6425"/>
    <cellStyle name="Percent 43" xfId="6426"/>
    <cellStyle name="Percent 43 2" xfId="6427"/>
    <cellStyle name="Percent 43 2 2" xfId="6428"/>
    <cellStyle name="Percent 43 3" xfId="6429"/>
    <cellStyle name="Percent 44" xfId="6430"/>
    <cellStyle name="Percent 44 2" xfId="6431"/>
    <cellStyle name="Percent 44 2 2" xfId="6432"/>
    <cellStyle name="Percent 44 3" xfId="6433"/>
    <cellStyle name="Percent 45" xfId="6434"/>
    <cellStyle name="Percent 45 2" xfId="6435"/>
    <cellStyle name="Percent 45 2 2" xfId="6436"/>
    <cellStyle name="Percent 45 3" xfId="6437"/>
    <cellStyle name="Percent 46" xfId="6438"/>
    <cellStyle name="Percent 46 2" xfId="6439"/>
    <cellStyle name="Percent 46 2 2" xfId="6440"/>
    <cellStyle name="Percent 46 3" xfId="6441"/>
    <cellStyle name="Percent 47" xfId="6442"/>
    <cellStyle name="Percent 47 2" xfId="6443"/>
    <cellStyle name="Percent 47 2 2" xfId="6444"/>
    <cellStyle name="Percent 47 3" xfId="6445"/>
    <cellStyle name="Percent 48" xfId="6446"/>
    <cellStyle name="Percent 48 2" xfId="6447"/>
    <cellStyle name="Percent 48 2 2" xfId="6448"/>
    <cellStyle name="Percent 48 3" xfId="6449"/>
    <cellStyle name="Percent 49" xfId="6450"/>
    <cellStyle name="Percent 49 2" xfId="6451"/>
    <cellStyle name="Percent 49 2 2" xfId="6452"/>
    <cellStyle name="Percent 49 3" xfId="6453"/>
    <cellStyle name="Percent 5" xfId="6454"/>
    <cellStyle name="Percent 5 2" xfId="6455"/>
    <cellStyle name="Percent 5 4" xfId="6456"/>
    <cellStyle name="Percent 5 4 2" xfId="6457"/>
    <cellStyle name="Percent 5 5" xfId="6458"/>
    <cellStyle name="Percent 5 5 2" xfId="6459"/>
    <cellStyle name="Percent 50" xfId="6460"/>
    <cellStyle name="Percent 50 2" xfId="6461"/>
    <cellStyle name="Percent 50 2 2" xfId="6462"/>
    <cellStyle name="Percent 50 3" xfId="6463"/>
    <cellStyle name="Percent 51" xfId="6464"/>
    <cellStyle name="Percent 51 2" xfId="6465"/>
    <cellStyle name="Percent 51 2 2" xfId="6466"/>
    <cellStyle name="Percent 51 3" xfId="6467"/>
    <cellStyle name="Percent 52" xfId="6468"/>
    <cellStyle name="Percent 52 2" xfId="6469"/>
    <cellStyle name="Percent 53" xfId="6470"/>
    <cellStyle name="Percent 53 2" xfId="6471"/>
    <cellStyle name="Percent 53 2 2" xfId="6472"/>
    <cellStyle name="Percent 53 3" xfId="6473"/>
    <cellStyle name="Percent 54" xfId="6474"/>
    <cellStyle name="Percent 54 2" xfId="6475"/>
    <cellStyle name="Percent 54 2 2" xfId="6476"/>
    <cellStyle name="Percent 54 3" xfId="6477"/>
    <cellStyle name="Percent 55" xfId="6478"/>
    <cellStyle name="Percent 55 2" xfId="6479"/>
    <cellStyle name="Percent 56" xfId="6480"/>
    <cellStyle name="Percent 56 2" xfId="6481"/>
    <cellStyle name="Percent 57" xfId="6482"/>
    <cellStyle name="Percent 57 2" xfId="6483"/>
    <cellStyle name="Percent 58" xfId="6484"/>
    <cellStyle name="Percent 58 2" xfId="6485"/>
    <cellStyle name="Percent 59" xfId="6486"/>
    <cellStyle name="Percent 59 2" xfId="6487"/>
    <cellStyle name="Percent 6" xfId="6488"/>
    <cellStyle name="Percent 6 2" xfId="6489"/>
    <cellStyle name="Percent 6 3" xfId="6490"/>
    <cellStyle name="Percent 6 3 2" xfId="6491"/>
    <cellStyle name="Percent 6 4" xfId="6492"/>
    <cellStyle name="Percent 60" xfId="6493"/>
    <cellStyle name="Percent 60 2" xfId="6494"/>
    <cellStyle name="Percent 61" xfId="6495"/>
    <cellStyle name="Percent 61 2" xfId="6496"/>
    <cellStyle name="Percent 62" xfId="6497"/>
    <cellStyle name="Percent 62 2" xfId="6498"/>
    <cellStyle name="Percent 63" xfId="6499"/>
    <cellStyle name="Percent 63 2" xfId="6500"/>
    <cellStyle name="Percent 64" xfId="6501"/>
    <cellStyle name="Percent 64 2" xfId="6502"/>
    <cellStyle name="Percent 65" xfId="6503"/>
    <cellStyle name="Percent 65 2" xfId="6504"/>
    <cellStyle name="Percent 66" xfId="6505"/>
    <cellStyle name="Percent 66 2" xfId="6506"/>
    <cellStyle name="Percent 67" xfId="6507"/>
    <cellStyle name="Percent 67 2" xfId="6508"/>
    <cellStyle name="Percent 68" xfId="6509"/>
    <cellStyle name="Percent 68 2" xfId="6510"/>
    <cellStyle name="Percent 69" xfId="6511"/>
    <cellStyle name="Percent 69 2" xfId="6512"/>
    <cellStyle name="Percent 7" xfId="6513"/>
    <cellStyle name="Percent 7 2" xfId="6514"/>
    <cellStyle name="Percent 70" xfId="6515"/>
    <cellStyle name="Percent 70 2" xfId="6516"/>
    <cellStyle name="Percent 71" xfId="6517"/>
    <cellStyle name="Percent 71 2" xfId="6518"/>
    <cellStyle name="Percent 72" xfId="6519"/>
    <cellStyle name="Percent 72 2" xfId="6520"/>
    <cellStyle name="Percent 73" xfId="6521"/>
    <cellStyle name="Percent 73 2" xfId="6522"/>
    <cellStyle name="Percent 74" xfId="6523"/>
    <cellStyle name="Percent 74 2" xfId="6524"/>
    <cellStyle name="Percent 75" xfId="6525"/>
    <cellStyle name="Percent 75 2" xfId="6526"/>
    <cellStyle name="Percent 76" xfId="6527"/>
    <cellStyle name="Percent 76 2" xfId="6528"/>
    <cellStyle name="Percent 77" xfId="6529"/>
    <cellStyle name="Percent 77 2" xfId="6530"/>
    <cellStyle name="Percent 78" xfId="6531"/>
    <cellStyle name="Percent 78 2" xfId="6532"/>
    <cellStyle name="Percent 79" xfId="6533"/>
    <cellStyle name="Percent 79 2" xfId="6534"/>
    <cellStyle name="Percent 8" xfId="6535"/>
    <cellStyle name="Percent 8 2" xfId="6536"/>
    <cellStyle name="Percent 8 2 2" xfId="6537"/>
    <cellStyle name="Percent 8 3" xfId="6538"/>
    <cellStyle name="Percent 8 3 2" xfId="6539"/>
    <cellStyle name="Percent 8 3 2 2" xfId="6540"/>
    <cellStyle name="Percent 8 3 3" xfId="6541"/>
    <cellStyle name="Percent 8 4" xfId="6542"/>
    <cellStyle name="Percent 8 4 2" xfId="6543"/>
    <cellStyle name="Percent 8 5" xfId="6544"/>
    <cellStyle name="Percent 8 5 2" xfId="6545"/>
    <cellStyle name="Percent 80" xfId="6546"/>
    <cellStyle name="Percent 80 2" xfId="6547"/>
    <cellStyle name="Percent 81" xfId="6548"/>
    <cellStyle name="Percent 81 2" xfId="6549"/>
    <cellStyle name="Percent 82" xfId="6550"/>
    <cellStyle name="Percent 82 2" xfId="6551"/>
    <cellStyle name="Percent 83" xfId="6552"/>
    <cellStyle name="Percent 83 2" xfId="6553"/>
    <cellStyle name="Percent 84" xfId="6554"/>
    <cellStyle name="Percent 84 2" xfId="6555"/>
    <cellStyle name="Percent 85" xfId="6556"/>
    <cellStyle name="Percent 85 2" xfId="6557"/>
    <cellStyle name="Percent 86" xfId="6558"/>
    <cellStyle name="Percent 86 2" xfId="6559"/>
    <cellStyle name="Percent 87" xfId="6560"/>
    <cellStyle name="Percent 87 2" xfId="6561"/>
    <cellStyle name="Percent 88" xfId="6562"/>
    <cellStyle name="Percent 88 2" xfId="6563"/>
    <cellStyle name="Percent 89" xfId="6564"/>
    <cellStyle name="Percent 89 2" xfId="6565"/>
    <cellStyle name="Percent 9" xfId="6566"/>
    <cellStyle name="Percent 9 2" xfId="6567"/>
    <cellStyle name="Percent 90" xfId="6568"/>
    <cellStyle name="Percent 90 2" xfId="6569"/>
    <cellStyle name="Percent 91" xfId="6570"/>
    <cellStyle name="Percent 91 2" xfId="6571"/>
    <cellStyle name="Percent 92" xfId="6572"/>
    <cellStyle name="Percent 92 2" xfId="6573"/>
    <cellStyle name="Percent 93" xfId="6574"/>
    <cellStyle name="Percent 93 2" xfId="6575"/>
    <cellStyle name="Percent 94" xfId="6576"/>
    <cellStyle name="Percent 94 2" xfId="6577"/>
    <cellStyle name="Percent 95" xfId="6578"/>
    <cellStyle name="Percent 95 2" xfId="6579"/>
    <cellStyle name="Percent 96" xfId="6580"/>
    <cellStyle name="Percent 96 2" xfId="6581"/>
    <cellStyle name="Percent 97" xfId="6582"/>
    <cellStyle name="Percent 97 2" xfId="6583"/>
    <cellStyle name="Percentage 2" xfId="6584"/>
    <cellStyle name="PrePop Currency (0)" xfId="6585"/>
    <cellStyle name="PrePop Currency (0) 10" xfId="6586"/>
    <cellStyle name="PrePop Currency (0) 10 2" xfId="6587"/>
    <cellStyle name="PrePop Currency (0) 11" xfId="6588"/>
    <cellStyle name="PrePop Currency (0) 11 2" xfId="6589"/>
    <cellStyle name="PrePop Currency (0) 12" xfId="6590"/>
    <cellStyle name="PrePop Currency (0) 12 2" xfId="6591"/>
    <cellStyle name="PrePop Currency (0) 13" xfId="6592"/>
    <cellStyle name="PrePop Currency (0) 13 2" xfId="6593"/>
    <cellStyle name="PrePop Currency (0) 14" xfId="6594"/>
    <cellStyle name="PrePop Currency (0) 14 2" xfId="6595"/>
    <cellStyle name="PrePop Currency (0) 15" xfId="6596"/>
    <cellStyle name="PrePop Currency (0) 15 2" xfId="6597"/>
    <cellStyle name="PrePop Currency (0) 16" xfId="6598"/>
    <cellStyle name="PrePop Currency (0) 16 2" xfId="6599"/>
    <cellStyle name="PrePop Currency (0) 17" xfId="6600"/>
    <cellStyle name="PrePop Currency (0) 17 2" xfId="6601"/>
    <cellStyle name="PrePop Currency (0) 18" xfId="6602"/>
    <cellStyle name="PrePop Currency (0) 18 2" xfId="6603"/>
    <cellStyle name="PrePop Currency (0) 19" xfId="6604"/>
    <cellStyle name="PrePop Currency (0) 19 2" xfId="6605"/>
    <cellStyle name="PrePop Currency (0) 2" xfId="6606"/>
    <cellStyle name="PrePop Currency (0) 2 2" xfId="6607"/>
    <cellStyle name="PrePop Currency (0) 20" xfId="6608"/>
    <cellStyle name="PrePop Currency (0) 20 2" xfId="6609"/>
    <cellStyle name="PrePop Currency (0) 21" xfId="6610"/>
    <cellStyle name="PrePop Currency (0) 21 2" xfId="6611"/>
    <cellStyle name="PrePop Currency (0) 22" xfId="6612"/>
    <cellStyle name="PrePop Currency (0) 22 2" xfId="6613"/>
    <cellStyle name="PrePop Currency (0) 23" xfId="6614"/>
    <cellStyle name="PrePop Currency (0) 23 2" xfId="6615"/>
    <cellStyle name="PrePop Currency (0) 24" xfId="6616"/>
    <cellStyle name="PrePop Currency (0) 24 2" xfId="6617"/>
    <cellStyle name="PrePop Currency (0) 25" xfId="6618"/>
    <cellStyle name="PrePop Currency (0) 25 2" xfId="6619"/>
    <cellStyle name="PrePop Currency (0) 26" xfId="6620"/>
    <cellStyle name="PrePop Currency (0) 26 2" xfId="6621"/>
    <cellStyle name="PrePop Currency (0) 27" xfId="6622"/>
    <cellStyle name="PrePop Currency (0) 27 2" xfId="6623"/>
    <cellStyle name="PrePop Currency (0) 28" xfId="6624"/>
    <cellStyle name="PrePop Currency (0) 28 2" xfId="6625"/>
    <cellStyle name="PrePop Currency (0) 29" xfId="6626"/>
    <cellStyle name="PrePop Currency (0) 29 2" xfId="6627"/>
    <cellStyle name="PrePop Currency (0) 3" xfId="6628"/>
    <cellStyle name="PrePop Currency (0) 3 2" xfId="6629"/>
    <cellStyle name="PrePop Currency (0) 30" xfId="6630"/>
    <cellStyle name="PrePop Currency (0) 4" xfId="6631"/>
    <cellStyle name="PrePop Currency (0) 4 2" xfId="6632"/>
    <cellStyle name="PrePop Currency (0) 5" xfId="6633"/>
    <cellStyle name="PrePop Currency (0) 5 2" xfId="6634"/>
    <cellStyle name="PrePop Currency (0) 6" xfId="6635"/>
    <cellStyle name="PrePop Currency (0) 6 2" xfId="6636"/>
    <cellStyle name="PrePop Currency (0) 7" xfId="6637"/>
    <cellStyle name="PrePop Currency (0) 7 2" xfId="6638"/>
    <cellStyle name="PrePop Currency (0) 8" xfId="6639"/>
    <cellStyle name="PrePop Currency (0) 8 2" xfId="6640"/>
    <cellStyle name="PrePop Currency (0) 9" xfId="6641"/>
    <cellStyle name="PrePop Currency (0) 9 2" xfId="6642"/>
    <cellStyle name="PrePop Currency (2)" xfId="6643"/>
    <cellStyle name="PrePop Currency (2) 10" xfId="6644"/>
    <cellStyle name="PrePop Currency (2) 10 2" xfId="6645"/>
    <cellStyle name="PrePop Currency (2) 11" xfId="6646"/>
    <cellStyle name="PrePop Currency (2) 11 2" xfId="6647"/>
    <cellStyle name="PrePop Currency (2) 12" xfId="6648"/>
    <cellStyle name="PrePop Currency (2) 12 2" xfId="6649"/>
    <cellStyle name="PrePop Currency (2) 13" xfId="6650"/>
    <cellStyle name="PrePop Currency (2) 13 2" xfId="6651"/>
    <cellStyle name="PrePop Currency (2) 14" xfId="6652"/>
    <cellStyle name="PrePop Currency (2) 14 2" xfId="6653"/>
    <cellStyle name="PrePop Currency (2) 15" xfId="6654"/>
    <cellStyle name="PrePop Currency (2) 15 2" xfId="6655"/>
    <cellStyle name="PrePop Currency (2) 16" xfId="6656"/>
    <cellStyle name="PrePop Currency (2) 16 2" xfId="6657"/>
    <cellStyle name="PrePop Currency (2) 17" xfId="6658"/>
    <cellStyle name="PrePop Currency (2) 17 2" xfId="6659"/>
    <cellStyle name="PrePop Currency (2) 18" xfId="6660"/>
    <cellStyle name="PrePop Currency (2) 18 2" xfId="6661"/>
    <cellStyle name="PrePop Currency (2) 19" xfId="6662"/>
    <cellStyle name="PrePop Currency (2) 19 2" xfId="6663"/>
    <cellStyle name="PrePop Currency (2) 2" xfId="6664"/>
    <cellStyle name="PrePop Currency (2) 2 2" xfId="6665"/>
    <cellStyle name="PrePop Currency (2) 20" xfId="6666"/>
    <cellStyle name="PrePop Currency (2) 20 2" xfId="6667"/>
    <cellStyle name="PrePop Currency (2) 21" xfId="6668"/>
    <cellStyle name="PrePop Currency (2) 21 2" xfId="6669"/>
    <cellStyle name="PrePop Currency (2) 22" xfId="6670"/>
    <cellStyle name="PrePop Currency (2) 22 2" xfId="6671"/>
    <cellStyle name="PrePop Currency (2) 23" xfId="6672"/>
    <cellStyle name="PrePop Currency (2) 23 2" xfId="6673"/>
    <cellStyle name="PrePop Currency (2) 24" xfId="6674"/>
    <cellStyle name="PrePop Currency (2) 24 2" xfId="6675"/>
    <cellStyle name="PrePop Currency (2) 25" xfId="6676"/>
    <cellStyle name="PrePop Currency (2) 25 2" xfId="6677"/>
    <cellStyle name="PrePop Currency (2) 26" xfId="6678"/>
    <cellStyle name="PrePop Currency (2) 26 2" xfId="6679"/>
    <cellStyle name="PrePop Currency (2) 27" xfId="6680"/>
    <cellStyle name="PrePop Currency (2) 27 2" xfId="6681"/>
    <cellStyle name="PrePop Currency (2) 28" xfId="6682"/>
    <cellStyle name="PrePop Currency (2) 28 2" xfId="6683"/>
    <cellStyle name="PrePop Currency (2) 29" xfId="6684"/>
    <cellStyle name="PrePop Currency (2) 29 2" xfId="6685"/>
    <cellStyle name="PrePop Currency (2) 3" xfId="6686"/>
    <cellStyle name="PrePop Currency (2) 3 2" xfId="6687"/>
    <cellStyle name="PrePop Currency (2) 30" xfId="6688"/>
    <cellStyle name="PrePop Currency (2) 4" xfId="6689"/>
    <cellStyle name="PrePop Currency (2) 4 2" xfId="6690"/>
    <cellStyle name="PrePop Currency (2) 5" xfId="6691"/>
    <cellStyle name="PrePop Currency (2) 5 2" xfId="6692"/>
    <cellStyle name="PrePop Currency (2) 6" xfId="6693"/>
    <cellStyle name="PrePop Currency (2) 6 2" xfId="6694"/>
    <cellStyle name="PrePop Currency (2) 7" xfId="6695"/>
    <cellStyle name="PrePop Currency (2) 7 2" xfId="6696"/>
    <cellStyle name="PrePop Currency (2) 8" xfId="6697"/>
    <cellStyle name="PrePop Currency (2) 8 2" xfId="6698"/>
    <cellStyle name="PrePop Currency (2) 9" xfId="6699"/>
    <cellStyle name="PrePop Currency (2) 9 2" xfId="6700"/>
    <cellStyle name="PrePop Units (0)" xfId="6701"/>
    <cellStyle name="PrePop Units (0) 10" xfId="6702"/>
    <cellStyle name="PrePop Units (0) 10 2" xfId="6703"/>
    <cellStyle name="PrePop Units (0) 11" xfId="6704"/>
    <cellStyle name="PrePop Units (0) 11 2" xfId="6705"/>
    <cellStyle name="PrePop Units (0) 12" xfId="6706"/>
    <cellStyle name="PrePop Units (0) 12 2" xfId="6707"/>
    <cellStyle name="PrePop Units (0) 13" xfId="6708"/>
    <cellStyle name="PrePop Units (0) 13 2" xfId="6709"/>
    <cellStyle name="PrePop Units (0) 14" xfId="6710"/>
    <cellStyle name="PrePop Units (0) 14 2" xfId="6711"/>
    <cellStyle name="PrePop Units (0) 15" xfId="6712"/>
    <cellStyle name="PrePop Units (0) 15 2" xfId="6713"/>
    <cellStyle name="PrePop Units (0) 16" xfId="6714"/>
    <cellStyle name="PrePop Units (0) 16 2" xfId="6715"/>
    <cellStyle name="PrePop Units (0) 17" xfId="6716"/>
    <cellStyle name="PrePop Units (0) 17 2" xfId="6717"/>
    <cellStyle name="PrePop Units (0) 18" xfId="6718"/>
    <cellStyle name="PrePop Units (0) 18 2" xfId="6719"/>
    <cellStyle name="PrePop Units (0) 19" xfId="6720"/>
    <cellStyle name="PrePop Units (0) 19 2" xfId="6721"/>
    <cellStyle name="PrePop Units (0) 2" xfId="6722"/>
    <cellStyle name="PrePop Units (0) 2 2" xfId="6723"/>
    <cellStyle name="PrePop Units (0) 20" xfId="6724"/>
    <cellStyle name="PrePop Units (0) 20 2" xfId="6725"/>
    <cellStyle name="PrePop Units (0) 21" xfId="6726"/>
    <cellStyle name="PrePop Units (0) 21 2" xfId="6727"/>
    <cellStyle name="PrePop Units (0) 22" xfId="6728"/>
    <cellStyle name="PrePop Units (0) 22 2" xfId="6729"/>
    <cellStyle name="PrePop Units (0) 23" xfId="6730"/>
    <cellStyle name="PrePop Units (0) 23 2" xfId="6731"/>
    <cellStyle name="PrePop Units (0) 24" xfId="6732"/>
    <cellStyle name="PrePop Units (0) 24 2" xfId="6733"/>
    <cellStyle name="PrePop Units (0) 25" xfId="6734"/>
    <cellStyle name="PrePop Units (0) 25 2" xfId="6735"/>
    <cellStyle name="PrePop Units (0) 26" xfId="6736"/>
    <cellStyle name="PrePop Units (0) 26 2" xfId="6737"/>
    <cellStyle name="PrePop Units (0) 27" xfId="6738"/>
    <cellStyle name="PrePop Units (0) 27 2" xfId="6739"/>
    <cellStyle name="PrePop Units (0) 28" xfId="6740"/>
    <cellStyle name="PrePop Units (0) 28 2" xfId="6741"/>
    <cellStyle name="PrePop Units (0) 29" xfId="6742"/>
    <cellStyle name="PrePop Units (0) 29 2" xfId="6743"/>
    <cellStyle name="PrePop Units (0) 3" xfId="6744"/>
    <cellStyle name="PrePop Units (0) 3 2" xfId="6745"/>
    <cellStyle name="PrePop Units (0) 30" xfId="6746"/>
    <cellStyle name="PrePop Units (0) 4" xfId="6747"/>
    <cellStyle name="PrePop Units (0) 4 2" xfId="6748"/>
    <cellStyle name="PrePop Units (0) 5" xfId="6749"/>
    <cellStyle name="PrePop Units (0) 5 2" xfId="6750"/>
    <cellStyle name="PrePop Units (0) 6" xfId="6751"/>
    <cellStyle name="PrePop Units (0) 6 2" xfId="6752"/>
    <cellStyle name="PrePop Units (0) 7" xfId="6753"/>
    <cellStyle name="PrePop Units (0) 7 2" xfId="6754"/>
    <cellStyle name="PrePop Units (0) 8" xfId="6755"/>
    <cellStyle name="PrePop Units (0) 8 2" xfId="6756"/>
    <cellStyle name="PrePop Units (0) 9" xfId="6757"/>
    <cellStyle name="PrePop Units (0) 9 2" xfId="6758"/>
    <cellStyle name="PrePop Units (1)" xfId="6759"/>
    <cellStyle name="PrePop Units (1) 10" xfId="6760"/>
    <cellStyle name="PrePop Units (1) 10 2" xfId="6761"/>
    <cellStyle name="PrePop Units (1) 11" xfId="6762"/>
    <cellStyle name="PrePop Units (1) 11 2" xfId="6763"/>
    <cellStyle name="PrePop Units (1) 12" xfId="6764"/>
    <cellStyle name="PrePop Units (1) 12 2" xfId="6765"/>
    <cellStyle name="PrePop Units (1) 13" xfId="6766"/>
    <cellStyle name="PrePop Units (1) 13 2" xfId="6767"/>
    <cellStyle name="PrePop Units (1) 14" xfId="6768"/>
    <cellStyle name="PrePop Units (1) 14 2" xfId="6769"/>
    <cellStyle name="PrePop Units (1) 15" xfId="6770"/>
    <cellStyle name="PrePop Units (1) 15 2" xfId="6771"/>
    <cellStyle name="PrePop Units (1) 16" xfId="6772"/>
    <cellStyle name="PrePop Units (1) 16 2" xfId="6773"/>
    <cellStyle name="PrePop Units (1) 17" xfId="6774"/>
    <cellStyle name="PrePop Units (1) 17 2" xfId="6775"/>
    <cellStyle name="PrePop Units (1) 18" xfId="6776"/>
    <cellStyle name="PrePop Units (1) 18 2" xfId="6777"/>
    <cellStyle name="PrePop Units (1) 19" xfId="6778"/>
    <cellStyle name="PrePop Units (1) 19 2" xfId="6779"/>
    <cellStyle name="PrePop Units (1) 2" xfId="6780"/>
    <cellStyle name="PrePop Units (1) 2 2" xfId="6781"/>
    <cellStyle name="PrePop Units (1) 20" xfId="6782"/>
    <cellStyle name="PrePop Units (1) 20 2" xfId="6783"/>
    <cellStyle name="PrePop Units (1) 21" xfId="6784"/>
    <cellStyle name="PrePop Units (1) 21 2" xfId="6785"/>
    <cellStyle name="PrePop Units (1) 22" xfId="6786"/>
    <cellStyle name="PrePop Units (1) 22 2" xfId="6787"/>
    <cellStyle name="PrePop Units (1) 23" xfId="6788"/>
    <cellStyle name="PrePop Units (1) 23 2" xfId="6789"/>
    <cellStyle name="PrePop Units (1) 24" xfId="6790"/>
    <cellStyle name="PrePop Units (1) 24 2" xfId="6791"/>
    <cellStyle name="PrePop Units (1) 25" xfId="6792"/>
    <cellStyle name="PrePop Units (1) 25 2" xfId="6793"/>
    <cellStyle name="PrePop Units (1) 26" xfId="6794"/>
    <cellStyle name="PrePop Units (1) 26 2" xfId="6795"/>
    <cellStyle name="PrePop Units (1) 27" xfId="6796"/>
    <cellStyle name="PrePop Units (1) 27 2" xfId="6797"/>
    <cellStyle name="PrePop Units (1) 28" xfId="6798"/>
    <cellStyle name="PrePop Units (1) 28 2" xfId="6799"/>
    <cellStyle name="PrePop Units (1) 29" xfId="6800"/>
    <cellStyle name="PrePop Units (1) 29 2" xfId="6801"/>
    <cellStyle name="PrePop Units (1) 3" xfId="6802"/>
    <cellStyle name="PrePop Units (1) 3 2" xfId="6803"/>
    <cellStyle name="PrePop Units (1) 30" xfId="6804"/>
    <cellStyle name="PrePop Units (1) 4" xfId="6805"/>
    <cellStyle name="PrePop Units (1) 4 2" xfId="6806"/>
    <cellStyle name="PrePop Units (1) 5" xfId="6807"/>
    <cellStyle name="PrePop Units (1) 5 2" xfId="6808"/>
    <cellStyle name="PrePop Units (1) 6" xfId="6809"/>
    <cellStyle name="PrePop Units (1) 6 2" xfId="6810"/>
    <cellStyle name="PrePop Units (1) 7" xfId="6811"/>
    <cellStyle name="PrePop Units (1) 7 2" xfId="6812"/>
    <cellStyle name="PrePop Units (1) 8" xfId="6813"/>
    <cellStyle name="PrePop Units (1) 8 2" xfId="6814"/>
    <cellStyle name="PrePop Units (1) 9" xfId="6815"/>
    <cellStyle name="PrePop Units (1) 9 2" xfId="6816"/>
    <cellStyle name="PrePop Units (2)" xfId="6817"/>
    <cellStyle name="PrePop Units (2) 10" xfId="6818"/>
    <cellStyle name="PrePop Units (2) 10 2" xfId="6819"/>
    <cellStyle name="PrePop Units (2) 11" xfId="6820"/>
    <cellStyle name="PrePop Units (2) 11 2" xfId="6821"/>
    <cellStyle name="PrePop Units (2) 12" xfId="6822"/>
    <cellStyle name="PrePop Units (2) 12 2" xfId="6823"/>
    <cellStyle name="PrePop Units (2) 13" xfId="6824"/>
    <cellStyle name="PrePop Units (2) 13 2" xfId="6825"/>
    <cellStyle name="PrePop Units (2) 14" xfId="6826"/>
    <cellStyle name="PrePop Units (2) 14 2" xfId="6827"/>
    <cellStyle name="PrePop Units (2) 15" xfId="6828"/>
    <cellStyle name="PrePop Units (2) 15 2" xfId="6829"/>
    <cellStyle name="PrePop Units (2) 16" xfId="6830"/>
    <cellStyle name="PrePop Units (2) 16 2" xfId="6831"/>
    <cellStyle name="PrePop Units (2) 17" xfId="6832"/>
    <cellStyle name="PrePop Units (2) 17 2" xfId="6833"/>
    <cellStyle name="PrePop Units (2) 18" xfId="6834"/>
    <cellStyle name="PrePop Units (2) 18 2" xfId="6835"/>
    <cellStyle name="PrePop Units (2) 19" xfId="6836"/>
    <cellStyle name="PrePop Units (2) 19 2" xfId="6837"/>
    <cellStyle name="PrePop Units (2) 2" xfId="6838"/>
    <cellStyle name="PrePop Units (2) 2 2" xfId="6839"/>
    <cellStyle name="PrePop Units (2) 20" xfId="6840"/>
    <cellStyle name="PrePop Units (2) 20 2" xfId="6841"/>
    <cellStyle name="PrePop Units (2) 21" xfId="6842"/>
    <cellStyle name="PrePop Units (2) 21 2" xfId="6843"/>
    <cellStyle name="PrePop Units (2) 22" xfId="6844"/>
    <cellStyle name="PrePop Units (2) 22 2" xfId="6845"/>
    <cellStyle name="PrePop Units (2) 23" xfId="6846"/>
    <cellStyle name="PrePop Units (2) 23 2" xfId="6847"/>
    <cellStyle name="PrePop Units (2) 24" xfId="6848"/>
    <cellStyle name="PrePop Units (2) 24 2" xfId="6849"/>
    <cellStyle name="PrePop Units (2) 25" xfId="6850"/>
    <cellStyle name="PrePop Units (2) 25 2" xfId="6851"/>
    <cellStyle name="PrePop Units (2) 26" xfId="6852"/>
    <cellStyle name="PrePop Units (2) 26 2" xfId="6853"/>
    <cellStyle name="PrePop Units (2) 27" xfId="6854"/>
    <cellStyle name="PrePop Units (2) 27 2" xfId="6855"/>
    <cellStyle name="PrePop Units (2) 28" xfId="6856"/>
    <cellStyle name="PrePop Units (2) 28 2" xfId="6857"/>
    <cellStyle name="PrePop Units (2) 29" xfId="6858"/>
    <cellStyle name="PrePop Units (2) 29 2" xfId="6859"/>
    <cellStyle name="PrePop Units (2) 3" xfId="6860"/>
    <cellStyle name="PrePop Units (2) 3 2" xfId="6861"/>
    <cellStyle name="PrePop Units (2) 30" xfId="6862"/>
    <cellStyle name="PrePop Units (2) 4" xfId="6863"/>
    <cellStyle name="PrePop Units (2) 4 2" xfId="6864"/>
    <cellStyle name="PrePop Units (2) 5" xfId="6865"/>
    <cellStyle name="PrePop Units (2) 5 2" xfId="6866"/>
    <cellStyle name="PrePop Units (2) 6" xfId="6867"/>
    <cellStyle name="PrePop Units (2) 6 2" xfId="6868"/>
    <cellStyle name="PrePop Units (2) 7" xfId="6869"/>
    <cellStyle name="PrePop Units (2) 7 2" xfId="6870"/>
    <cellStyle name="PrePop Units (2) 8" xfId="6871"/>
    <cellStyle name="PrePop Units (2) 8 2" xfId="6872"/>
    <cellStyle name="PrePop Units (2) 9" xfId="6873"/>
    <cellStyle name="PrePop Units (2) 9 2" xfId="6874"/>
    <cellStyle name="Product Header" xfId="6875"/>
    <cellStyle name="Sales Pricing" xfId="6876"/>
    <cellStyle name="Short $" xfId="6877"/>
    <cellStyle name="Short $ 10" xfId="6878"/>
    <cellStyle name="Short $ 11" xfId="6879"/>
    <cellStyle name="Short $ 12" xfId="6880"/>
    <cellStyle name="Short $ 13" xfId="6881"/>
    <cellStyle name="Short $ 14" xfId="6882"/>
    <cellStyle name="Short $ 15" xfId="6883"/>
    <cellStyle name="Short $ 16" xfId="6884"/>
    <cellStyle name="Short $ 17" xfId="6885"/>
    <cellStyle name="Short $ 18" xfId="6886"/>
    <cellStyle name="Short $ 19" xfId="6887"/>
    <cellStyle name="Short $ 2" xfId="6888"/>
    <cellStyle name="Short $ 20" xfId="6889"/>
    <cellStyle name="Short $ 21" xfId="6890"/>
    <cellStyle name="Short $ 22" xfId="6891"/>
    <cellStyle name="Short $ 23" xfId="6892"/>
    <cellStyle name="Short $ 24" xfId="6893"/>
    <cellStyle name="Short $ 25" xfId="6894"/>
    <cellStyle name="Short $ 26" xfId="6895"/>
    <cellStyle name="Short $ 27" xfId="6896"/>
    <cellStyle name="Short $ 28" xfId="6897"/>
    <cellStyle name="Short $ 29" xfId="6898"/>
    <cellStyle name="Short $ 3" xfId="6899"/>
    <cellStyle name="Short $ 4" xfId="6900"/>
    <cellStyle name="Short $ 5" xfId="6901"/>
    <cellStyle name="Short $ 6" xfId="6902"/>
    <cellStyle name="Short $ 7" xfId="6903"/>
    <cellStyle name="Short $ 8" xfId="6904"/>
    <cellStyle name="Short $ 9" xfId="6905"/>
    <cellStyle name="Sterling [0]" xfId="6906"/>
    <cellStyle name="Style 1" xfId="6907"/>
    <cellStyle name="Style 1 10" xfId="6908"/>
    <cellStyle name="Style 1 10 2" xfId="6909"/>
    <cellStyle name="Style 1 11" xfId="6910"/>
    <cellStyle name="Style 1 11 2" xfId="6911"/>
    <cellStyle name="Style 1 12" xfId="6912"/>
    <cellStyle name="Style 1 12 2" xfId="6913"/>
    <cellStyle name="Style 1 13" xfId="6914"/>
    <cellStyle name="Style 1 13 2" xfId="6915"/>
    <cellStyle name="Style 1 14" xfId="6916"/>
    <cellStyle name="Style 1 14 2" xfId="6917"/>
    <cellStyle name="Style 1 15" xfId="6918"/>
    <cellStyle name="Style 1 15 2" xfId="6919"/>
    <cellStyle name="Style 1 16" xfId="6920"/>
    <cellStyle name="Style 1 16 2" xfId="6921"/>
    <cellStyle name="Style 1 17" xfId="6922"/>
    <cellStyle name="Style 1 17 2" xfId="6923"/>
    <cellStyle name="Style 1 18" xfId="6924"/>
    <cellStyle name="Style 1 18 2" xfId="6925"/>
    <cellStyle name="Style 1 19" xfId="6926"/>
    <cellStyle name="Style 1 19 2" xfId="6927"/>
    <cellStyle name="Style 1 2" xfId="6928"/>
    <cellStyle name="Style 1 2 2" xfId="6929"/>
    <cellStyle name="Style 1 2 2 2" xfId="6930"/>
    <cellStyle name="Style 1 2 3" xfId="6931"/>
    <cellStyle name="Style 1 2 3 2" xfId="6932"/>
    <cellStyle name="Style 1 2 4" xfId="6933"/>
    <cellStyle name="Style 1 20" xfId="6934"/>
    <cellStyle name="Style 1 20 2" xfId="6935"/>
    <cellStyle name="Style 1 21" xfId="6936"/>
    <cellStyle name="Style 1 21 2" xfId="6937"/>
    <cellStyle name="Style 1 22" xfId="6938"/>
    <cellStyle name="Style 1 22 2" xfId="6939"/>
    <cellStyle name="Style 1 23" xfId="6940"/>
    <cellStyle name="Style 1 23 2" xfId="6941"/>
    <cellStyle name="Style 1 24" xfId="6942"/>
    <cellStyle name="Style 1 24 2" xfId="6943"/>
    <cellStyle name="Style 1 25" xfId="6944"/>
    <cellStyle name="Style 1 25 2" xfId="6945"/>
    <cellStyle name="Style 1 26" xfId="6946"/>
    <cellStyle name="Style 1 26 2" xfId="6947"/>
    <cellStyle name="Style 1 27" xfId="6948"/>
    <cellStyle name="Style 1 27 2" xfId="6949"/>
    <cellStyle name="Style 1 28" xfId="6950"/>
    <cellStyle name="Style 1 28 2" xfId="6951"/>
    <cellStyle name="Style 1 29" xfId="6952"/>
    <cellStyle name="Style 1 29 2" xfId="6953"/>
    <cellStyle name="Style 1 3" xfId="6954"/>
    <cellStyle name="Style 1 3 2" xfId="6955"/>
    <cellStyle name="Style 1 30" xfId="6956"/>
    <cellStyle name="Style 1 30 2" xfId="6957"/>
    <cellStyle name="Style 1 31" xfId="6958"/>
    <cellStyle name="Style 1 31 2" xfId="6959"/>
    <cellStyle name="Style 1 31 2 2" xfId="6960"/>
    <cellStyle name="Style 1 31 3" xfId="6961"/>
    <cellStyle name="Style 1 32" xfId="6962"/>
    <cellStyle name="Style 1 32 2" xfId="6963"/>
    <cellStyle name="Style 1 32 2 2" xfId="6964"/>
    <cellStyle name="Style 1 32 3" xfId="6965"/>
    <cellStyle name="Style 1 33" xfId="6966"/>
    <cellStyle name="Style 1 33 2" xfId="6967"/>
    <cellStyle name="Style 1 34" xfId="6968"/>
    <cellStyle name="Style 1 34 2" xfId="6969"/>
    <cellStyle name="Style 1 4" xfId="6970"/>
    <cellStyle name="Style 1 4 2" xfId="6971"/>
    <cellStyle name="Style 1 5" xfId="6972"/>
    <cellStyle name="Style 1 5 2" xfId="6973"/>
    <cellStyle name="Style 1 5 3" xfId="6974"/>
    <cellStyle name="Style 1 6" xfId="6975"/>
    <cellStyle name="Style 1 6 2" xfId="6976"/>
    <cellStyle name="Style 1 7" xfId="6977"/>
    <cellStyle name="Style 1 7 2" xfId="6978"/>
    <cellStyle name="Style 1 8" xfId="6979"/>
    <cellStyle name="Style 1 8 2" xfId="6980"/>
    <cellStyle name="Style 1 9" xfId="6981"/>
    <cellStyle name="Style 1 9 2" xfId="6982"/>
    <cellStyle name="Style 1_3m quarterly average" xfId="6983"/>
    <cellStyle name="Table Head" xfId="6984"/>
    <cellStyle name="Table Head Aligned" xfId="6985"/>
    <cellStyle name="Table Head Blue" xfId="6986"/>
    <cellStyle name="Table Head Green" xfId="6987"/>
    <cellStyle name="Table Heading" xfId="6988"/>
    <cellStyle name="Table Title" xfId="6989"/>
    <cellStyle name="Table Units" xfId="6990"/>
    <cellStyle name="Table Units 10" xfId="6991"/>
    <cellStyle name="Table Units 11" xfId="6992"/>
    <cellStyle name="Table Units 12" xfId="6993"/>
    <cellStyle name="Table Units 13" xfId="6994"/>
    <cellStyle name="Table Units 14" xfId="6995"/>
    <cellStyle name="Table Units 15" xfId="6996"/>
    <cellStyle name="Table Units 16" xfId="6997"/>
    <cellStyle name="Table Units 17" xfId="6998"/>
    <cellStyle name="Table Units 18" xfId="6999"/>
    <cellStyle name="Table Units 19" xfId="7000"/>
    <cellStyle name="Table Units 2" xfId="7001"/>
    <cellStyle name="Table Units 20" xfId="7002"/>
    <cellStyle name="Table Units 21" xfId="7003"/>
    <cellStyle name="Table Units 22" xfId="7004"/>
    <cellStyle name="Table Units 23" xfId="7005"/>
    <cellStyle name="Table Units 24" xfId="7006"/>
    <cellStyle name="Table Units 25" xfId="7007"/>
    <cellStyle name="Table Units 26" xfId="7008"/>
    <cellStyle name="Table Units 27" xfId="7009"/>
    <cellStyle name="Table Units 28" xfId="7010"/>
    <cellStyle name="Table Units 29" xfId="7011"/>
    <cellStyle name="Table Units 3" xfId="7012"/>
    <cellStyle name="Table Units 30" xfId="7013"/>
    <cellStyle name="Table Units 31" xfId="7014"/>
    <cellStyle name="Table Units 32" xfId="7015"/>
    <cellStyle name="Table Units 33" xfId="7016"/>
    <cellStyle name="Table Units 34" xfId="7017"/>
    <cellStyle name="Table Units 35" xfId="7018"/>
    <cellStyle name="Table Units 36" xfId="7019"/>
    <cellStyle name="Table Units 37" xfId="7020"/>
    <cellStyle name="Table Units 38" xfId="7021"/>
    <cellStyle name="Table Units 39" xfId="7022"/>
    <cellStyle name="Table Units 4" xfId="7023"/>
    <cellStyle name="Table Units 40" xfId="7024"/>
    <cellStyle name="Table Units 41" xfId="7025"/>
    <cellStyle name="Table Units 42" xfId="7026"/>
    <cellStyle name="Table Units 43" xfId="7027"/>
    <cellStyle name="Table Units 44" xfId="7028"/>
    <cellStyle name="Table Units 45" xfId="7029"/>
    <cellStyle name="Table Units 5" xfId="7030"/>
    <cellStyle name="Table Units 6" xfId="7031"/>
    <cellStyle name="Table Units 7" xfId="7032"/>
    <cellStyle name="Table Units 8" xfId="7033"/>
    <cellStyle name="Table Units 9" xfId="7034"/>
    <cellStyle name="Text Indent A" xfId="7035"/>
    <cellStyle name="Text Indent B" xfId="7036"/>
    <cellStyle name="Text Indent B 10" xfId="7037"/>
    <cellStyle name="Text Indent B 10 2" xfId="7038"/>
    <cellStyle name="Text Indent B 11" xfId="7039"/>
    <cellStyle name="Text Indent B 11 2" xfId="7040"/>
    <cellStyle name="Text Indent B 12" xfId="7041"/>
    <cellStyle name="Text Indent B 12 2" xfId="7042"/>
    <cellStyle name="Text Indent B 13" xfId="7043"/>
    <cellStyle name="Text Indent B 13 2" xfId="7044"/>
    <cellStyle name="Text Indent B 14" xfId="7045"/>
    <cellStyle name="Text Indent B 14 2" xfId="7046"/>
    <cellStyle name="Text Indent B 15" xfId="7047"/>
    <cellStyle name="Text Indent B 15 2" xfId="7048"/>
    <cellStyle name="Text Indent B 16" xfId="7049"/>
    <cellStyle name="Text Indent B 16 2" xfId="7050"/>
    <cellStyle name="Text Indent B 17" xfId="7051"/>
    <cellStyle name="Text Indent B 17 2" xfId="7052"/>
    <cellStyle name="Text Indent B 18" xfId="7053"/>
    <cellStyle name="Text Indent B 18 2" xfId="7054"/>
    <cellStyle name="Text Indent B 19" xfId="7055"/>
    <cellStyle name="Text Indent B 19 2" xfId="7056"/>
    <cellStyle name="Text Indent B 2" xfId="7057"/>
    <cellStyle name="Text Indent B 2 2" xfId="7058"/>
    <cellStyle name="Text Indent B 20" xfId="7059"/>
    <cellStyle name="Text Indent B 20 2" xfId="7060"/>
    <cellStyle name="Text Indent B 21" xfId="7061"/>
    <cellStyle name="Text Indent B 21 2" xfId="7062"/>
    <cellStyle name="Text Indent B 22" xfId="7063"/>
    <cellStyle name="Text Indent B 22 2" xfId="7064"/>
    <cellStyle name="Text Indent B 23" xfId="7065"/>
    <cellStyle name="Text Indent B 23 2" xfId="7066"/>
    <cellStyle name="Text Indent B 24" xfId="7067"/>
    <cellStyle name="Text Indent B 24 2" xfId="7068"/>
    <cellStyle name="Text Indent B 25" xfId="7069"/>
    <cellStyle name="Text Indent B 25 2" xfId="7070"/>
    <cellStyle name="Text Indent B 26" xfId="7071"/>
    <cellStyle name="Text Indent B 26 2" xfId="7072"/>
    <cellStyle name="Text Indent B 27" xfId="7073"/>
    <cellStyle name="Text Indent B 27 2" xfId="7074"/>
    <cellStyle name="Text Indent B 28" xfId="7075"/>
    <cellStyle name="Text Indent B 28 2" xfId="7076"/>
    <cellStyle name="Text Indent B 29" xfId="7077"/>
    <cellStyle name="Text Indent B 29 2" xfId="7078"/>
    <cellStyle name="Text Indent B 3" xfId="7079"/>
    <cellStyle name="Text Indent B 3 2" xfId="7080"/>
    <cellStyle name="Text Indent B 30" xfId="7081"/>
    <cellStyle name="Text Indent B 4" xfId="7082"/>
    <cellStyle name="Text Indent B 4 2" xfId="7083"/>
    <cellStyle name="Text Indent B 5" xfId="7084"/>
    <cellStyle name="Text Indent B 5 2" xfId="7085"/>
    <cellStyle name="Text Indent B 6" xfId="7086"/>
    <cellStyle name="Text Indent B 6 2" xfId="7087"/>
    <cellStyle name="Text Indent B 7" xfId="7088"/>
    <cellStyle name="Text Indent B 7 2" xfId="7089"/>
    <cellStyle name="Text Indent B 8" xfId="7090"/>
    <cellStyle name="Text Indent B 8 2" xfId="7091"/>
    <cellStyle name="Text Indent B 9" xfId="7092"/>
    <cellStyle name="Text Indent B 9 2" xfId="7093"/>
    <cellStyle name="Text Indent C" xfId="7094"/>
    <cellStyle name="Text Indent C 10" xfId="7095"/>
    <cellStyle name="Text Indent C 10 2" xfId="7096"/>
    <cellStyle name="Text Indent C 11" xfId="7097"/>
    <cellStyle name="Text Indent C 11 2" xfId="7098"/>
    <cellStyle name="Text Indent C 12" xfId="7099"/>
    <cellStyle name="Text Indent C 12 2" xfId="7100"/>
    <cellStyle name="Text Indent C 13" xfId="7101"/>
    <cellStyle name="Text Indent C 13 2" xfId="7102"/>
    <cellStyle name="Text Indent C 14" xfId="7103"/>
    <cellStyle name="Text Indent C 14 2" xfId="7104"/>
    <cellStyle name="Text Indent C 15" xfId="7105"/>
    <cellStyle name="Text Indent C 15 2" xfId="7106"/>
    <cellStyle name="Text Indent C 16" xfId="7107"/>
    <cellStyle name="Text Indent C 16 2" xfId="7108"/>
    <cellStyle name="Text Indent C 17" xfId="7109"/>
    <cellStyle name="Text Indent C 17 2" xfId="7110"/>
    <cellStyle name="Text Indent C 18" xfId="7111"/>
    <cellStyle name="Text Indent C 18 2" xfId="7112"/>
    <cellStyle name="Text Indent C 19" xfId="7113"/>
    <cellStyle name="Text Indent C 19 2" xfId="7114"/>
    <cellStyle name="Text Indent C 2" xfId="7115"/>
    <cellStyle name="Text Indent C 2 2" xfId="7116"/>
    <cellStyle name="Text Indent C 20" xfId="7117"/>
    <cellStyle name="Text Indent C 20 2" xfId="7118"/>
    <cellStyle name="Text Indent C 21" xfId="7119"/>
    <cellStyle name="Text Indent C 21 2" xfId="7120"/>
    <cellStyle name="Text Indent C 22" xfId="7121"/>
    <cellStyle name="Text Indent C 22 2" xfId="7122"/>
    <cellStyle name="Text Indent C 23" xfId="7123"/>
    <cellStyle name="Text Indent C 23 2" xfId="7124"/>
    <cellStyle name="Text Indent C 24" xfId="7125"/>
    <cellStyle name="Text Indent C 24 2" xfId="7126"/>
    <cellStyle name="Text Indent C 25" xfId="7127"/>
    <cellStyle name="Text Indent C 25 2" xfId="7128"/>
    <cellStyle name="Text Indent C 26" xfId="7129"/>
    <cellStyle name="Text Indent C 26 2" xfId="7130"/>
    <cellStyle name="Text Indent C 27" xfId="7131"/>
    <cellStyle name="Text Indent C 27 2" xfId="7132"/>
    <cellStyle name="Text Indent C 28" xfId="7133"/>
    <cellStyle name="Text Indent C 28 2" xfId="7134"/>
    <cellStyle name="Text Indent C 29" xfId="7135"/>
    <cellStyle name="Text Indent C 29 2" xfId="7136"/>
    <cellStyle name="Text Indent C 3" xfId="7137"/>
    <cellStyle name="Text Indent C 3 2" xfId="7138"/>
    <cellStyle name="Text Indent C 30" xfId="7139"/>
    <cellStyle name="Text Indent C 4" xfId="7140"/>
    <cellStyle name="Text Indent C 4 2" xfId="7141"/>
    <cellStyle name="Text Indent C 5" xfId="7142"/>
    <cellStyle name="Text Indent C 5 2" xfId="7143"/>
    <cellStyle name="Text Indent C 6" xfId="7144"/>
    <cellStyle name="Text Indent C 6 2" xfId="7145"/>
    <cellStyle name="Text Indent C 7" xfId="7146"/>
    <cellStyle name="Text Indent C 7 2" xfId="7147"/>
    <cellStyle name="Text Indent C 8" xfId="7148"/>
    <cellStyle name="Text Indent C 8 2" xfId="7149"/>
    <cellStyle name="Text Indent C 9" xfId="7150"/>
    <cellStyle name="Text Indent C 9 2" xfId="7151"/>
    <cellStyle name="Title 10" xfId="7152"/>
    <cellStyle name="Title 11" xfId="7153"/>
    <cellStyle name="Title 12" xfId="7154"/>
    <cellStyle name="Title 13" xfId="7155"/>
    <cellStyle name="Title 14" xfId="7156"/>
    <cellStyle name="Title 15" xfId="7157"/>
    <cellStyle name="Title 16" xfId="7158"/>
    <cellStyle name="Title 17" xfId="7159"/>
    <cellStyle name="Title 18" xfId="7160"/>
    <cellStyle name="Title 19" xfId="7161"/>
    <cellStyle name="Title 2" xfId="7162"/>
    <cellStyle name="Title 20" xfId="7163"/>
    <cellStyle name="Title 21" xfId="7164"/>
    <cellStyle name="Title 22" xfId="7165"/>
    <cellStyle name="Title 23" xfId="7166"/>
    <cellStyle name="Title 24" xfId="7167"/>
    <cellStyle name="Title 25" xfId="7168"/>
    <cellStyle name="Title 26" xfId="7169"/>
    <cellStyle name="Title 27" xfId="7170"/>
    <cellStyle name="Title 28" xfId="7171"/>
    <cellStyle name="Title 29" xfId="7172"/>
    <cellStyle name="Title 3" xfId="7173"/>
    <cellStyle name="Title 30" xfId="7174"/>
    <cellStyle name="Title 31" xfId="7175"/>
    <cellStyle name="Title 32" xfId="7176"/>
    <cellStyle name="Title 33" xfId="7177"/>
    <cellStyle name="Title 34" xfId="7178"/>
    <cellStyle name="Title 35" xfId="7179"/>
    <cellStyle name="Title 36" xfId="7180"/>
    <cellStyle name="Title 37" xfId="7181"/>
    <cellStyle name="Title 38" xfId="7182"/>
    <cellStyle name="Title 39" xfId="7183"/>
    <cellStyle name="Title 4" xfId="7184"/>
    <cellStyle name="Title 40" xfId="7185"/>
    <cellStyle name="Title 41" xfId="7186"/>
    <cellStyle name="Title 42" xfId="7187"/>
    <cellStyle name="Title 5" xfId="7188"/>
    <cellStyle name="Title 6" xfId="7189"/>
    <cellStyle name="Title 7" xfId="7190"/>
    <cellStyle name="Title 8" xfId="7191"/>
    <cellStyle name="Title 9" xfId="7192"/>
    <cellStyle name="Total 10" xfId="7193"/>
    <cellStyle name="Total 11" xfId="7194"/>
    <cellStyle name="Total 12" xfId="7195"/>
    <cellStyle name="Total 13" xfId="7196"/>
    <cellStyle name="Total 14" xfId="7197"/>
    <cellStyle name="Total 15" xfId="7198"/>
    <cellStyle name="Total 16" xfId="7199"/>
    <cellStyle name="Total 17" xfId="7200"/>
    <cellStyle name="Total 18" xfId="7201"/>
    <cellStyle name="Total 19" xfId="7202"/>
    <cellStyle name="Total 2" xfId="7203"/>
    <cellStyle name="Total 20" xfId="7204"/>
    <cellStyle name="Total 21" xfId="7205"/>
    <cellStyle name="Total 22" xfId="7206"/>
    <cellStyle name="Total 23" xfId="7207"/>
    <cellStyle name="Total 24" xfId="7208"/>
    <cellStyle name="Total 25" xfId="7209"/>
    <cellStyle name="Total 26" xfId="7210"/>
    <cellStyle name="Total 27" xfId="7211"/>
    <cellStyle name="Total 28" xfId="7212"/>
    <cellStyle name="Total 29" xfId="7213"/>
    <cellStyle name="Total 3" xfId="7214"/>
    <cellStyle name="Total 30" xfId="7215"/>
    <cellStyle name="Total 31" xfId="7216"/>
    <cellStyle name="Total 32" xfId="7217"/>
    <cellStyle name="Total 33" xfId="7218"/>
    <cellStyle name="Total 34" xfId="7219"/>
    <cellStyle name="Total 35" xfId="7220"/>
    <cellStyle name="Total 36" xfId="7221"/>
    <cellStyle name="Total 37" xfId="7222"/>
    <cellStyle name="Total 38" xfId="7223"/>
    <cellStyle name="Total 39" xfId="7224"/>
    <cellStyle name="Total 4" xfId="7225"/>
    <cellStyle name="Total 40" xfId="7226"/>
    <cellStyle name="Total 41" xfId="7227"/>
    <cellStyle name="Total 42" xfId="7228"/>
    <cellStyle name="Total 43" xfId="7229"/>
    <cellStyle name="Total 5" xfId="7230"/>
    <cellStyle name="Total 6" xfId="7231"/>
    <cellStyle name="Total 7" xfId="7232"/>
    <cellStyle name="Total 8" xfId="7233"/>
    <cellStyle name="Total 9" xfId="7234"/>
    <cellStyle name="Warning Text 10" xfId="7235"/>
    <cellStyle name="Warning Text 11" xfId="7236"/>
    <cellStyle name="Warning Text 12" xfId="7237"/>
    <cellStyle name="Warning Text 13" xfId="7238"/>
    <cellStyle name="Warning Text 14" xfId="7239"/>
    <cellStyle name="Warning Text 15" xfId="7240"/>
    <cellStyle name="Warning Text 16" xfId="7241"/>
    <cellStyle name="Warning Text 17" xfId="7242"/>
    <cellStyle name="Warning Text 18" xfId="7243"/>
    <cellStyle name="Warning Text 19" xfId="7244"/>
    <cellStyle name="Warning Text 2" xfId="7245"/>
    <cellStyle name="Warning Text 20" xfId="7246"/>
    <cellStyle name="Warning Text 21" xfId="7247"/>
    <cellStyle name="Warning Text 22" xfId="7248"/>
    <cellStyle name="Warning Text 23" xfId="7249"/>
    <cellStyle name="Warning Text 24" xfId="7250"/>
    <cellStyle name="Warning Text 25" xfId="7251"/>
    <cellStyle name="Warning Text 26" xfId="7252"/>
    <cellStyle name="Warning Text 27" xfId="7253"/>
    <cellStyle name="Warning Text 28" xfId="7254"/>
    <cellStyle name="Warning Text 29" xfId="7255"/>
    <cellStyle name="Warning Text 3" xfId="7256"/>
    <cellStyle name="Warning Text 30" xfId="7257"/>
    <cellStyle name="Warning Text 31" xfId="7258"/>
    <cellStyle name="Warning Text 32" xfId="7259"/>
    <cellStyle name="Warning Text 33" xfId="7260"/>
    <cellStyle name="Warning Text 34" xfId="7261"/>
    <cellStyle name="Warning Text 35" xfId="7262"/>
    <cellStyle name="Warning Text 36" xfId="7263"/>
    <cellStyle name="Warning Text 37" xfId="7264"/>
    <cellStyle name="Warning Text 38" xfId="7265"/>
    <cellStyle name="Warning Text 39" xfId="7266"/>
    <cellStyle name="Warning Text 4" xfId="7267"/>
    <cellStyle name="Warning Text 40" xfId="7268"/>
    <cellStyle name="Warning Text 41" xfId="7269"/>
    <cellStyle name="Warning Text 42" xfId="7270"/>
    <cellStyle name="Warning Text 43" xfId="7271"/>
    <cellStyle name="Warning Text 5" xfId="7272"/>
    <cellStyle name="Warning Text 6" xfId="7273"/>
    <cellStyle name="Warning Text 7" xfId="7274"/>
    <cellStyle name="Warning Text 8" xfId="7275"/>
    <cellStyle name="Warning Text 9" xfId="7276"/>
    <cellStyle name="Y2K Compliant Date Fmt" xfId="72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0</xdr:row>
      <xdr:rowOff>0</xdr:rowOff>
    </xdr:from>
    <xdr:to>
      <xdr:col>11</xdr:col>
      <xdr:colOff>1162050</xdr:colOff>
      <xdr:row>3</xdr:row>
      <xdr:rowOff>0</xdr:rowOff>
    </xdr:to>
    <xdr:pic>
      <xdr:nvPicPr>
        <xdr:cNvPr id="2"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812500" y="0"/>
          <a:ext cx="1152525" cy="971550"/>
        </a:xfrm>
        <a:prstGeom prst="rect">
          <a:avLst/>
        </a:prstGeom>
        <a:noFill/>
        <a:ln w="9525">
          <a:noFill/>
          <a:miter lim="800000"/>
          <a:headEnd/>
          <a:tailEnd/>
        </a:ln>
      </xdr:spPr>
    </xdr:pic>
    <xdr:clientData/>
  </xdr:twoCellAnchor>
  <xdr:twoCellAnchor editAs="oneCell">
    <xdr:from>
      <xdr:col>10</xdr:col>
      <xdr:colOff>1400175</xdr:colOff>
      <xdr:row>75</xdr:row>
      <xdr:rowOff>0</xdr:rowOff>
    </xdr:from>
    <xdr:to>
      <xdr:col>11</xdr:col>
      <xdr:colOff>646824</xdr:colOff>
      <xdr:row>78</xdr:row>
      <xdr:rowOff>6349</xdr:rowOff>
    </xdr:to>
    <xdr:pic>
      <xdr:nvPicPr>
        <xdr:cNvPr id="3"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13077825"/>
          <a:ext cx="1132599" cy="977899"/>
        </a:xfrm>
        <a:prstGeom prst="rect">
          <a:avLst/>
        </a:prstGeom>
        <a:noFill/>
        <a:ln w="9525">
          <a:noFill/>
          <a:miter lim="800000"/>
          <a:headEnd/>
          <a:tailEnd/>
        </a:ln>
      </xdr:spPr>
    </xdr:pic>
    <xdr:clientData/>
  </xdr:twoCellAnchor>
  <xdr:twoCellAnchor editAs="oneCell">
    <xdr:from>
      <xdr:col>10</xdr:col>
      <xdr:colOff>1400175</xdr:colOff>
      <xdr:row>156</xdr:row>
      <xdr:rowOff>0</xdr:rowOff>
    </xdr:from>
    <xdr:to>
      <xdr:col>11</xdr:col>
      <xdr:colOff>646824</xdr:colOff>
      <xdr:row>159</xdr:row>
      <xdr:rowOff>0</xdr:rowOff>
    </xdr:to>
    <xdr:pic>
      <xdr:nvPicPr>
        <xdr:cNvPr id="4"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27374850"/>
          <a:ext cx="1132599" cy="971550"/>
        </a:xfrm>
        <a:prstGeom prst="rect">
          <a:avLst/>
        </a:prstGeom>
        <a:noFill/>
        <a:ln w="9525">
          <a:noFill/>
          <a:miter lim="800000"/>
          <a:headEnd/>
          <a:tailEnd/>
        </a:ln>
      </xdr:spPr>
    </xdr:pic>
    <xdr:clientData/>
  </xdr:twoCellAnchor>
  <xdr:twoCellAnchor editAs="oneCell">
    <xdr:from>
      <xdr:col>10</xdr:col>
      <xdr:colOff>1400175</xdr:colOff>
      <xdr:row>224</xdr:row>
      <xdr:rowOff>0</xdr:rowOff>
    </xdr:from>
    <xdr:to>
      <xdr:col>11</xdr:col>
      <xdr:colOff>646824</xdr:colOff>
      <xdr:row>227</xdr:row>
      <xdr:rowOff>9526</xdr:rowOff>
    </xdr:to>
    <xdr:pic>
      <xdr:nvPicPr>
        <xdr:cNvPr id="5"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39747825"/>
          <a:ext cx="1132599" cy="981076"/>
        </a:xfrm>
        <a:prstGeom prst="rect">
          <a:avLst/>
        </a:prstGeom>
        <a:noFill/>
        <a:ln w="9525">
          <a:noFill/>
          <a:miter lim="800000"/>
          <a:headEnd/>
          <a:tailEnd/>
        </a:ln>
      </xdr:spPr>
    </xdr:pic>
    <xdr:clientData/>
  </xdr:twoCellAnchor>
  <xdr:twoCellAnchor editAs="oneCell">
    <xdr:from>
      <xdr:col>10</xdr:col>
      <xdr:colOff>1400175</xdr:colOff>
      <xdr:row>301</xdr:row>
      <xdr:rowOff>0</xdr:rowOff>
    </xdr:from>
    <xdr:to>
      <xdr:col>11</xdr:col>
      <xdr:colOff>646824</xdr:colOff>
      <xdr:row>304</xdr:row>
      <xdr:rowOff>2</xdr:rowOff>
    </xdr:to>
    <xdr:pic>
      <xdr:nvPicPr>
        <xdr:cNvPr id="6"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52701825"/>
          <a:ext cx="1132599" cy="971552"/>
        </a:xfrm>
        <a:prstGeom prst="rect">
          <a:avLst/>
        </a:prstGeom>
        <a:noFill/>
        <a:ln w="9525">
          <a:noFill/>
          <a:miter lim="800000"/>
          <a:headEnd/>
          <a:tailEnd/>
        </a:ln>
      </xdr:spPr>
    </xdr:pic>
    <xdr:clientData/>
  </xdr:twoCellAnchor>
  <xdr:twoCellAnchor editAs="oneCell">
    <xdr:from>
      <xdr:col>10</xdr:col>
      <xdr:colOff>1400175</xdr:colOff>
      <xdr:row>362</xdr:row>
      <xdr:rowOff>0</xdr:rowOff>
    </xdr:from>
    <xdr:to>
      <xdr:col>11</xdr:col>
      <xdr:colOff>646824</xdr:colOff>
      <xdr:row>365</xdr:row>
      <xdr:rowOff>5</xdr:rowOff>
    </xdr:to>
    <xdr:pic>
      <xdr:nvPicPr>
        <xdr:cNvPr id="7"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63084075"/>
          <a:ext cx="1132599" cy="971555"/>
        </a:xfrm>
        <a:prstGeom prst="rect">
          <a:avLst/>
        </a:prstGeom>
        <a:noFill/>
        <a:ln w="9525">
          <a:noFill/>
          <a:miter lim="800000"/>
          <a:headEnd/>
          <a:tailEnd/>
        </a:ln>
      </xdr:spPr>
    </xdr:pic>
    <xdr:clientData/>
  </xdr:twoCellAnchor>
  <xdr:twoCellAnchor editAs="oneCell">
    <xdr:from>
      <xdr:col>10</xdr:col>
      <xdr:colOff>1400175</xdr:colOff>
      <xdr:row>438</xdr:row>
      <xdr:rowOff>0</xdr:rowOff>
    </xdr:from>
    <xdr:to>
      <xdr:col>11</xdr:col>
      <xdr:colOff>646824</xdr:colOff>
      <xdr:row>441</xdr:row>
      <xdr:rowOff>969</xdr:rowOff>
    </xdr:to>
    <xdr:pic>
      <xdr:nvPicPr>
        <xdr:cNvPr id="8"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75914250"/>
          <a:ext cx="1132599" cy="972519"/>
        </a:xfrm>
        <a:prstGeom prst="rect">
          <a:avLst/>
        </a:prstGeom>
        <a:noFill/>
        <a:ln w="9525">
          <a:noFill/>
          <a:miter lim="800000"/>
          <a:headEnd/>
          <a:tailEnd/>
        </a:ln>
      </xdr:spPr>
    </xdr:pic>
    <xdr:clientData/>
  </xdr:twoCellAnchor>
  <xdr:twoCellAnchor editAs="oneCell">
    <xdr:from>
      <xdr:col>10</xdr:col>
      <xdr:colOff>1400175</xdr:colOff>
      <xdr:row>519</xdr:row>
      <xdr:rowOff>0</xdr:rowOff>
    </xdr:from>
    <xdr:to>
      <xdr:col>11</xdr:col>
      <xdr:colOff>646824</xdr:colOff>
      <xdr:row>522</xdr:row>
      <xdr:rowOff>967</xdr:rowOff>
    </xdr:to>
    <xdr:pic>
      <xdr:nvPicPr>
        <xdr:cNvPr id="9"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89515950"/>
          <a:ext cx="1132599" cy="972517"/>
        </a:xfrm>
        <a:prstGeom prst="rect">
          <a:avLst/>
        </a:prstGeom>
        <a:noFill/>
        <a:ln w="9525">
          <a:noFill/>
          <a:miter lim="800000"/>
          <a:headEnd/>
          <a:tailEnd/>
        </a:ln>
      </xdr:spPr>
    </xdr:pic>
    <xdr:clientData/>
  </xdr:twoCellAnchor>
  <xdr:twoCellAnchor editAs="oneCell">
    <xdr:from>
      <xdr:col>10</xdr:col>
      <xdr:colOff>1400175</xdr:colOff>
      <xdr:row>553</xdr:row>
      <xdr:rowOff>0</xdr:rowOff>
    </xdr:from>
    <xdr:to>
      <xdr:col>11</xdr:col>
      <xdr:colOff>646824</xdr:colOff>
      <xdr:row>555</xdr:row>
      <xdr:rowOff>314326</xdr:rowOff>
    </xdr:to>
    <xdr:pic>
      <xdr:nvPicPr>
        <xdr:cNvPr id="10"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112061625"/>
          <a:ext cx="1132599" cy="962026"/>
        </a:xfrm>
        <a:prstGeom prst="rect">
          <a:avLst/>
        </a:prstGeom>
        <a:noFill/>
        <a:ln w="9525">
          <a:noFill/>
          <a:miter lim="800000"/>
          <a:headEnd/>
          <a:tailEnd/>
        </a:ln>
      </xdr:spPr>
    </xdr:pic>
    <xdr:clientData/>
  </xdr:twoCellAnchor>
  <xdr:twoCellAnchor editAs="oneCell">
    <xdr:from>
      <xdr:col>10</xdr:col>
      <xdr:colOff>1400175</xdr:colOff>
      <xdr:row>534</xdr:row>
      <xdr:rowOff>48434</xdr:rowOff>
    </xdr:from>
    <xdr:to>
      <xdr:col>11</xdr:col>
      <xdr:colOff>646824</xdr:colOff>
      <xdr:row>537</xdr:row>
      <xdr:rowOff>39880</xdr:rowOff>
    </xdr:to>
    <xdr:pic>
      <xdr:nvPicPr>
        <xdr:cNvPr id="11"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99060809"/>
          <a:ext cx="1132599" cy="962996"/>
        </a:xfrm>
        <a:prstGeom prst="rect">
          <a:avLst/>
        </a:prstGeom>
        <a:noFill/>
        <a:ln w="9525">
          <a:noFill/>
          <a:miter lim="800000"/>
          <a:headEnd/>
          <a:tailEnd/>
        </a:ln>
      </xdr:spPr>
    </xdr:pic>
    <xdr:clientData/>
  </xdr:twoCellAnchor>
  <xdr:twoCellAnchor editAs="oneCell">
    <xdr:from>
      <xdr:col>10</xdr:col>
      <xdr:colOff>1400175</xdr:colOff>
      <xdr:row>519</xdr:row>
      <xdr:rowOff>0</xdr:rowOff>
    </xdr:from>
    <xdr:to>
      <xdr:col>11</xdr:col>
      <xdr:colOff>646824</xdr:colOff>
      <xdr:row>522</xdr:row>
      <xdr:rowOff>971</xdr:rowOff>
    </xdr:to>
    <xdr:pic>
      <xdr:nvPicPr>
        <xdr:cNvPr id="12" name="Picture 86"/>
        <xdr:cNvPicPr preferRelativeResize="0">
          <a:picLocks noChangeArrowheads="1"/>
        </xdr:cNvPicPr>
      </xdr:nvPicPr>
      <xdr:blipFill>
        <a:blip xmlns:r="http://schemas.openxmlformats.org/officeDocument/2006/relationships" r:embed="rId1">
          <a:clrChange>
            <a:clrFrom>
              <a:srgbClr val="FD0100"/>
            </a:clrFrom>
            <a:clrTo>
              <a:srgbClr val="FD0100">
                <a:alpha val="0"/>
              </a:srgbClr>
            </a:clrTo>
          </a:clrChange>
        </a:blip>
        <a:srcRect l="864"/>
        <a:stretch>
          <a:fillRect/>
        </a:stretch>
      </xdr:blipFill>
      <xdr:spPr bwMode="auto">
        <a:xfrm>
          <a:off x="23317200" y="89515950"/>
          <a:ext cx="1132599" cy="97252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londonstockexchange.com/exchange/news/market-news/market-news-detail/84LC/12793766.html" TargetMode="External"/><Relationship Id="rId1" Type="http://schemas.openxmlformats.org/officeDocument/2006/relationships/hyperlink" Target="http://www.santander.co.uk/uk/about-santander-uk/investor-relations/santander-uk-group-holdings-plc"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20"/>
  <sheetViews>
    <sheetView tabSelected="1" zoomScaleNormal="100" workbookViewId="0">
      <selection activeCell="D13" sqref="D13"/>
    </sheetView>
  </sheetViews>
  <sheetFormatPr defaultRowHeight="12.75"/>
  <cols>
    <col min="1" max="1" width="59.85546875" style="248" customWidth="1"/>
    <col min="2" max="4" width="28.28515625" style="248" customWidth="1"/>
    <col min="5" max="5" width="42.5703125" style="248" customWidth="1"/>
    <col min="6" max="11" width="28.28515625" style="248" customWidth="1"/>
    <col min="12" max="12" width="27.28515625" style="248" customWidth="1"/>
    <col min="13" max="16384" width="9.140625" style="61"/>
  </cols>
  <sheetData>
    <row r="1" spans="1:12" s="2" customFormat="1" ht="25.5" customHeight="1">
      <c r="A1" s="256" t="s">
        <v>0</v>
      </c>
      <c r="B1" s="256"/>
      <c r="C1" s="256"/>
      <c r="D1" s="256"/>
      <c r="E1" s="256"/>
      <c r="F1" s="256"/>
      <c r="G1" s="256"/>
      <c r="H1" s="256"/>
      <c r="I1" s="256"/>
      <c r="J1" s="256"/>
      <c r="K1" s="256"/>
      <c r="L1" s="1"/>
    </row>
    <row r="2" spans="1:12" s="2" customFormat="1" ht="25.5" customHeight="1">
      <c r="A2" s="256"/>
      <c r="B2" s="256"/>
      <c r="C2" s="256"/>
      <c r="D2" s="256"/>
      <c r="E2" s="256"/>
      <c r="F2" s="256"/>
      <c r="G2" s="256"/>
      <c r="H2" s="256"/>
      <c r="I2" s="256"/>
      <c r="J2" s="256"/>
      <c r="K2" s="256"/>
      <c r="L2" s="1"/>
    </row>
    <row r="3" spans="1:12" s="2" customFormat="1" ht="25.5" customHeight="1">
      <c r="A3" s="257"/>
      <c r="B3" s="257"/>
      <c r="C3" s="257"/>
      <c r="D3" s="257"/>
      <c r="E3" s="257"/>
      <c r="F3" s="257"/>
      <c r="G3" s="257"/>
      <c r="H3" s="257"/>
      <c r="I3" s="257"/>
      <c r="J3" s="257"/>
      <c r="K3" s="257"/>
      <c r="L3" s="3"/>
    </row>
    <row r="4" spans="1:12" s="2" customFormat="1" ht="12.75" customHeight="1">
      <c r="A4" s="4"/>
      <c r="B4" s="4"/>
      <c r="C4" s="4"/>
      <c r="D4" s="4"/>
      <c r="E4" s="4"/>
      <c r="F4" s="4"/>
      <c r="G4" s="4"/>
      <c r="H4" s="4"/>
      <c r="I4" s="4"/>
      <c r="J4" s="4"/>
      <c r="K4" s="4"/>
      <c r="L4" s="4"/>
    </row>
    <row r="5" spans="1:12" s="2" customFormat="1" ht="25.5" customHeight="1">
      <c r="A5" s="258" t="s">
        <v>1</v>
      </c>
      <c r="B5" s="259"/>
      <c r="C5" s="259"/>
      <c r="D5" s="259"/>
      <c r="E5" s="259"/>
      <c r="F5" s="259"/>
      <c r="G5" s="259"/>
      <c r="H5" s="259"/>
      <c r="I5" s="259"/>
      <c r="J5" s="259"/>
      <c r="K5" s="259"/>
      <c r="L5" s="259"/>
    </row>
    <row r="6" spans="1:12" s="2" customFormat="1" ht="25.5" customHeight="1">
      <c r="A6" s="260" t="s">
        <v>2</v>
      </c>
      <c r="B6" s="260"/>
      <c r="C6" s="260"/>
      <c r="D6" s="260"/>
      <c r="E6" s="260"/>
      <c r="F6" s="260"/>
      <c r="G6" s="260"/>
      <c r="H6" s="260"/>
      <c r="I6" s="260"/>
      <c r="J6" s="260"/>
      <c r="K6" s="260"/>
      <c r="L6" s="260"/>
    </row>
    <row r="7" spans="1:12" s="8" customFormat="1" ht="19.5" customHeight="1">
      <c r="A7" s="5"/>
      <c r="B7" s="6"/>
      <c r="C7" s="6"/>
      <c r="D7" s="6"/>
      <c r="E7" s="7"/>
      <c r="F7" s="7"/>
      <c r="G7" s="7"/>
      <c r="H7" s="6"/>
      <c r="I7" s="6"/>
      <c r="J7" s="6"/>
      <c r="K7" s="6"/>
      <c r="L7" s="6"/>
    </row>
    <row r="8" spans="1:12" s="11" customFormat="1">
      <c r="A8" s="9" t="s">
        <v>3</v>
      </c>
      <c r="B8" s="10"/>
      <c r="C8" s="10"/>
      <c r="D8" s="10"/>
      <c r="E8" s="10"/>
      <c r="F8" s="10"/>
      <c r="G8" s="10"/>
      <c r="H8" s="10"/>
      <c r="I8" s="10"/>
      <c r="J8" s="10"/>
      <c r="K8" s="10"/>
      <c r="L8" s="10"/>
    </row>
    <row r="9" spans="1:12" s="11" customFormat="1" ht="14.25">
      <c r="A9" s="12" t="s">
        <v>4</v>
      </c>
      <c r="B9" s="249" t="s">
        <v>5</v>
      </c>
      <c r="C9" s="250"/>
      <c r="D9" s="250"/>
      <c r="E9" s="250"/>
      <c r="F9" s="250"/>
      <c r="G9" s="10"/>
      <c r="H9" s="10"/>
      <c r="I9" s="10"/>
      <c r="J9" s="10"/>
      <c r="K9" s="10"/>
      <c r="L9" s="10"/>
    </row>
    <row r="10" spans="1:12" s="11" customFormat="1">
      <c r="A10" s="12" t="s">
        <v>6</v>
      </c>
      <c r="B10" s="249" t="s">
        <v>7</v>
      </c>
      <c r="C10" s="250"/>
      <c r="D10" s="250"/>
      <c r="E10" s="250"/>
      <c r="F10" s="250"/>
      <c r="G10" s="10"/>
      <c r="H10" s="10"/>
      <c r="I10" s="10"/>
      <c r="J10" s="10"/>
      <c r="K10" s="10"/>
      <c r="L10" s="10"/>
    </row>
    <row r="11" spans="1:12" s="11" customFormat="1">
      <c r="A11" s="12" t="s">
        <v>8</v>
      </c>
      <c r="B11" s="249" t="s">
        <v>9</v>
      </c>
      <c r="C11" s="250"/>
      <c r="D11" s="250"/>
      <c r="E11" s="250"/>
      <c r="F11" s="250"/>
      <c r="G11" s="10"/>
      <c r="H11" s="10"/>
      <c r="I11" s="10"/>
      <c r="J11" s="10"/>
      <c r="K11" s="10"/>
      <c r="L11" s="10"/>
    </row>
    <row r="12" spans="1:12" s="11" customFormat="1">
      <c r="A12" s="12" t="s">
        <v>10</v>
      </c>
      <c r="B12" s="13">
        <f ca="1">TODAY()</f>
        <v>43614</v>
      </c>
      <c r="C12" s="13"/>
      <c r="D12" s="13"/>
      <c r="E12" s="14"/>
      <c r="F12" s="15"/>
      <c r="G12" s="10"/>
      <c r="H12" s="10"/>
      <c r="I12" s="10"/>
      <c r="J12" s="10"/>
      <c r="K12" s="10"/>
      <c r="L12" s="10"/>
    </row>
    <row r="13" spans="1:12" s="11" customFormat="1" ht="12.75" customHeight="1">
      <c r="A13" s="12" t="s">
        <v>11</v>
      </c>
      <c r="B13" s="16" t="s">
        <v>714</v>
      </c>
      <c r="C13" s="17"/>
      <c r="D13" s="17"/>
      <c r="E13" s="18"/>
      <c r="F13" s="19"/>
      <c r="G13" s="10"/>
      <c r="H13" s="10"/>
      <c r="I13" s="10"/>
      <c r="J13" s="10"/>
      <c r="K13" s="10"/>
      <c r="L13" s="10"/>
    </row>
    <row r="14" spans="1:12" s="11" customFormat="1" ht="12.75" customHeight="1">
      <c r="A14" s="20" t="s">
        <v>12</v>
      </c>
      <c r="B14" s="16" t="s">
        <v>715</v>
      </c>
      <c r="C14" s="17"/>
      <c r="D14" s="17"/>
      <c r="E14" s="18"/>
      <c r="F14" s="19"/>
      <c r="G14" s="10"/>
      <c r="H14" s="10"/>
      <c r="I14" s="10"/>
      <c r="J14" s="10"/>
      <c r="K14" s="10"/>
      <c r="L14" s="10"/>
    </row>
    <row r="15" spans="1:12" s="11" customFormat="1">
      <c r="A15" s="12" t="s">
        <v>13</v>
      </c>
      <c r="B15" s="251" t="s">
        <v>14</v>
      </c>
      <c r="C15" s="250"/>
      <c r="D15" s="250"/>
      <c r="E15" s="250"/>
      <c r="F15" s="250"/>
      <c r="G15" s="10"/>
      <c r="H15" s="10"/>
      <c r="I15" s="10"/>
      <c r="J15" s="10"/>
      <c r="K15" s="10"/>
      <c r="L15" s="10"/>
    </row>
    <row r="16" spans="1:12" s="11" customFormat="1">
      <c r="A16" s="21"/>
      <c r="B16" s="21"/>
      <c r="C16" s="21"/>
      <c r="D16" s="21"/>
      <c r="E16" s="21"/>
      <c r="F16" s="21"/>
      <c r="G16" s="10"/>
      <c r="H16" s="10"/>
      <c r="I16" s="10"/>
      <c r="J16" s="10"/>
      <c r="K16" s="10"/>
      <c r="L16" s="10"/>
    </row>
    <row r="17" spans="1:12" s="11" customFormat="1">
      <c r="A17" s="9" t="s">
        <v>15</v>
      </c>
      <c r="B17" s="10"/>
      <c r="C17" s="10"/>
      <c r="D17" s="10"/>
      <c r="E17" s="10"/>
      <c r="F17" s="10"/>
      <c r="G17" s="10"/>
      <c r="H17" s="10"/>
      <c r="I17" s="10"/>
      <c r="J17" s="10"/>
      <c r="K17" s="10"/>
      <c r="L17" s="10"/>
    </row>
    <row r="18" spans="1:12" s="11" customFormat="1">
      <c r="A18" s="10"/>
      <c r="B18" s="252" t="s">
        <v>16</v>
      </c>
      <c r="C18" s="253"/>
      <c r="D18" s="254"/>
      <c r="E18" s="255" t="s">
        <v>17</v>
      </c>
      <c r="F18" s="255"/>
      <c r="G18" s="255" t="s">
        <v>18</v>
      </c>
      <c r="H18" s="255"/>
      <c r="I18" s="255" t="s">
        <v>19</v>
      </c>
      <c r="J18" s="255"/>
      <c r="K18" s="10"/>
      <c r="L18" s="10"/>
    </row>
    <row r="19" spans="1:12" s="11" customFormat="1">
      <c r="A19" s="10"/>
      <c r="B19" s="22"/>
      <c r="C19" s="23"/>
      <c r="D19" s="24"/>
      <c r="E19" s="22" t="s">
        <v>20</v>
      </c>
      <c r="F19" s="24" t="s">
        <v>21</v>
      </c>
      <c r="G19" s="22" t="s">
        <v>20</v>
      </c>
      <c r="H19" s="24" t="s">
        <v>21</v>
      </c>
      <c r="I19" s="22" t="s">
        <v>20</v>
      </c>
      <c r="J19" s="24" t="s">
        <v>21</v>
      </c>
      <c r="K19" s="10"/>
      <c r="L19" s="10"/>
    </row>
    <row r="20" spans="1:12" s="11" customFormat="1">
      <c r="A20" s="20" t="s">
        <v>22</v>
      </c>
      <c r="B20" s="271"/>
      <c r="C20" s="272"/>
      <c r="D20" s="273"/>
      <c r="E20" s="25" t="s">
        <v>23</v>
      </c>
      <c r="F20" s="25" t="s">
        <v>24</v>
      </c>
      <c r="G20" s="25" t="s">
        <v>23</v>
      </c>
      <c r="H20" s="25" t="s">
        <v>25</v>
      </c>
      <c r="I20" s="25" t="s">
        <v>26</v>
      </c>
      <c r="J20" s="26" t="s">
        <v>24</v>
      </c>
      <c r="K20" s="10"/>
      <c r="L20" s="10"/>
    </row>
    <row r="21" spans="1:12" s="11" customFormat="1" ht="12.75" customHeight="1">
      <c r="A21" s="20" t="s">
        <v>27</v>
      </c>
      <c r="B21" s="268" t="s">
        <v>5</v>
      </c>
      <c r="C21" s="268"/>
      <c r="D21" s="268"/>
      <c r="E21" s="27" t="s">
        <v>26</v>
      </c>
      <c r="F21" s="25" t="s">
        <v>28</v>
      </c>
      <c r="G21" s="28" t="s">
        <v>26</v>
      </c>
      <c r="H21" s="28" t="s">
        <v>29</v>
      </c>
      <c r="I21" s="27" t="s">
        <v>26</v>
      </c>
      <c r="J21" s="25" t="s">
        <v>30</v>
      </c>
      <c r="K21" s="10"/>
      <c r="L21" s="10"/>
    </row>
    <row r="22" spans="1:12" s="11" customFormat="1">
      <c r="A22" s="20" t="s">
        <v>31</v>
      </c>
      <c r="B22" s="268" t="s">
        <v>5</v>
      </c>
      <c r="C22" s="268"/>
      <c r="D22" s="268"/>
      <c r="E22" s="28" t="s">
        <v>26</v>
      </c>
      <c r="F22" s="25" t="s">
        <v>28</v>
      </c>
      <c r="G22" s="28" t="s">
        <v>26</v>
      </c>
      <c r="H22" s="28" t="s">
        <v>29</v>
      </c>
      <c r="I22" s="28" t="s">
        <v>26</v>
      </c>
      <c r="J22" s="25" t="s">
        <v>30</v>
      </c>
      <c r="K22" s="10"/>
      <c r="L22" s="10"/>
    </row>
    <row r="23" spans="1:12" s="11" customFormat="1">
      <c r="A23" s="20" t="s">
        <v>32</v>
      </c>
      <c r="B23" s="268" t="s">
        <v>5</v>
      </c>
      <c r="C23" s="268"/>
      <c r="D23" s="268"/>
      <c r="E23" s="25" t="s">
        <v>33</v>
      </c>
      <c r="F23" s="25" t="s">
        <v>28</v>
      </c>
      <c r="G23" s="25" t="s">
        <v>34</v>
      </c>
      <c r="H23" s="28" t="s">
        <v>29</v>
      </c>
      <c r="I23" s="25" t="s">
        <v>35</v>
      </c>
      <c r="J23" s="25" t="s">
        <v>30</v>
      </c>
      <c r="K23" s="10"/>
      <c r="L23" s="10"/>
    </row>
    <row r="24" spans="1:12" s="11" customFormat="1">
      <c r="A24" s="20" t="s">
        <v>36</v>
      </c>
      <c r="B24" s="268" t="s">
        <v>37</v>
      </c>
      <c r="C24" s="268"/>
      <c r="D24" s="268"/>
      <c r="E24" s="25" t="s">
        <v>26</v>
      </c>
      <c r="F24" s="25" t="s">
        <v>26</v>
      </c>
      <c r="G24" s="25" t="s">
        <v>26</v>
      </c>
      <c r="H24" s="25" t="s">
        <v>26</v>
      </c>
      <c r="I24" s="25" t="s">
        <v>26</v>
      </c>
      <c r="J24" s="25" t="s">
        <v>26</v>
      </c>
      <c r="K24" s="10"/>
      <c r="L24" s="10"/>
    </row>
    <row r="25" spans="1:12" s="11" customFormat="1">
      <c r="A25" s="20" t="s">
        <v>38</v>
      </c>
      <c r="B25" s="268" t="s">
        <v>5</v>
      </c>
      <c r="C25" s="268"/>
      <c r="D25" s="268"/>
      <c r="E25" s="25" t="s">
        <v>39</v>
      </c>
      <c r="F25" s="25" t="s">
        <v>28</v>
      </c>
      <c r="G25" s="25" t="s">
        <v>40</v>
      </c>
      <c r="H25" s="25" t="s">
        <v>29</v>
      </c>
      <c r="I25" s="25" t="s">
        <v>39</v>
      </c>
      <c r="J25" s="25" t="s">
        <v>30</v>
      </c>
      <c r="K25" s="10"/>
      <c r="L25" s="10"/>
    </row>
    <row r="26" spans="1:12" s="11" customFormat="1">
      <c r="A26" s="20" t="s">
        <v>41</v>
      </c>
      <c r="B26" s="268" t="s">
        <v>37</v>
      </c>
      <c r="C26" s="268"/>
      <c r="D26" s="268"/>
      <c r="E26" s="25" t="s">
        <v>26</v>
      </c>
      <c r="F26" s="25" t="s">
        <v>26</v>
      </c>
      <c r="G26" s="25" t="s">
        <v>26</v>
      </c>
      <c r="H26" s="25" t="s">
        <v>26</v>
      </c>
      <c r="I26" s="25" t="s">
        <v>26</v>
      </c>
      <c r="J26" s="25" t="s">
        <v>26</v>
      </c>
      <c r="K26" s="10"/>
      <c r="L26" s="10"/>
    </row>
    <row r="27" spans="1:12" s="11" customFormat="1" ht="12.75" customHeight="1">
      <c r="A27" s="20" t="s">
        <v>42</v>
      </c>
      <c r="B27" s="268" t="s">
        <v>5</v>
      </c>
      <c r="C27" s="268"/>
      <c r="D27" s="268"/>
      <c r="E27" s="28" t="s">
        <v>43</v>
      </c>
      <c r="F27" s="25" t="s">
        <v>28</v>
      </c>
      <c r="G27" s="28" t="s">
        <v>44</v>
      </c>
      <c r="H27" s="25" t="s">
        <v>29</v>
      </c>
      <c r="I27" s="28" t="s">
        <v>45</v>
      </c>
      <c r="J27" s="25" t="s">
        <v>30</v>
      </c>
      <c r="K27" s="10"/>
      <c r="L27" s="10"/>
    </row>
    <row r="28" spans="1:12" s="11" customFormat="1">
      <c r="A28" s="20" t="s">
        <v>46</v>
      </c>
      <c r="B28" s="268" t="s">
        <v>37</v>
      </c>
      <c r="C28" s="268"/>
      <c r="D28" s="268"/>
      <c r="E28" s="25" t="s">
        <v>26</v>
      </c>
      <c r="F28" s="25" t="s">
        <v>26</v>
      </c>
      <c r="G28" s="25" t="s">
        <v>26</v>
      </c>
      <c r="H28" s="25" t="s">
        <v>26</v>
      </c>
      <c r="I28" s="25" t="s">
        <v>26</v>
      </c>
      <c r="J28" s="25" t="s">
        <v>26</v>
      </c>
      <c r="K28" s="10"/>
      <c r="L28" s="10"/>
    </row>
    <row r="29" spans="1:12" s="11" customFormat="1" ht="12.75" customHeight="1">
      <c r="A29" s="29" t="s">
        <v>47</v>
      </c>
      <c r="B29" s="30">
        <v>22915101031.689999</v>
      </c>
      <c r="C29" s="10"/>
      <c r="D29" s="10"/>
      <c r="E29" s="10"/>
      <c r="F29" s="10"/>
      <c r="G29" s="10"/>
      <c r="H29" s="10"/>
      <c r="I29" s="10"/>
      <c r="J29" s="10"/>
      <c r="K29" s="10"/>
      <c r="L29" s="10"/>
    </row>
    <row r="30" spans="1:12" s="11" customFormat="1" ht="12.75" customHeight="1">
      <c r="A30" s="29" t="s">
        <v>48</v>
      </c>
      <c r="B30" s="31" t="s">
        <v>26</v>
      </c>
      <c r="D30" s="10"/>
      <c r="E30" s="10"/>
      <c r="F30" s="10"/>
      <c r="G30" s="10"/>
      <c r="H30" s="10"/>
      <c r="I30" s="10"/>
      <c r="J30" s="10"/>
      <c r="K30" s="10"/>
      <c r="L30" s="10"/>
    </row>
    <row r="31" spans="1:12" s="11" customFormat="1" ht="12.75" customHeight="1">
      <c r="A31" s="29" t="s">
        <v>49</v>
      </c>
      <c r="B31" s="32" t="s">
        <v>50</v>
      </c>
      <c r="C31" s="10"/>
      <c r="D31" s="10"/>
      <c r="E31" s="10"/>
      <c r="F31" s="10"/>
      <c r="G31" s="10"/>
      <c r="H31" s="10"/>
      <c r="I31" s="10"/>
      <c r="J31" s="10"/>
      <c r="K31" s="10"/>
      <c r="L31" s="10"/>
    </row>
    <row r="32" spans="1:12" s="11" customFormat="1" ht="12.75" customHeight="1">
      <c r="A32" s="29" t="s">
        <v>51</v>
      </c>
      <c r="B32" s="33">
        <v>2.5670999999999999E-2</v>
      </c>
      <c r="C32" s="10"/>
      <c r="D32" s="10"/>
      <c r="E32" s="10"/>
      <c r="F32" s="10"/>
      <c r="G32" s="10"/>
      <c r="H32" s="10"/>
      <c r="I32" s="10"/>
      <c r="J32" s="10"/>
      <c r="K32" s="10"/>
      <c r="L32" s="10"/>
    </row>
    <row r="33" spans="1:12" s="11" customFormat="1" ht="12.75" customHeight="1">
      <c r="A33" s="29" t="s">
        <v>52</v>
      </c>
      <c r="B33" s="34">
        <v>0</v>
      </c>
      <c r="C33" s="10"/>
      <c r="D33" s="10"/>
      <c r="E33" s="10"/>
      <c r="F33" s="10"/>
      <c r="G33" s="35"/>
      <c r="H33" s="10"/>
      <c r="I33" s="10"/>
      <c r="J33" s="10"/>
      <c r="K33" s="10"/>
      <c r="L33" s="10"/>
    </row>
    <row r="34" spans="1:12" s="11" customFormat="1" ht="12.75" customHeight="1">
      <c r="A34" s="10"/>
      <c r="B34" s="10"/>
      <c r="C34" s="10"/>
      <c r="D34" s="10"/>
      <c r="E34" s="10"/>
      <c r="F34" s="10"/>
      <c r="G34" s="10"/>
      <c r="H34" s="10"/>
      <c r="I34" s="10"/>
      <c r="J34" s="10"/>
      <c r="K34" s="10"/>
      <c r="L34" s="10"/>
    </row>
    <row r="35" spans="1:12" s="11" customFormat="1" ht="12.75" customHeight="1">
      <c r="A35" s="29" t="s">
        <v>53</v>
      </c>
      <c r="B35" s="36" t="s">
        <v>54</v>
      </c>
      <c r="C35" s="10"/>
      <c r="D35" s="37" t="s">
        <v>55</v>
      </c>
      <c r="E35" s="38"/>
      <c r="F35" s="39"/>
      <c r="G35" s="36" t="s">
        <v>56</v>
      </c>
      <c r="H35" s="10"/>
      <c r="I35" s="10"/>
      <c r="J35" s="10"/>
      <c r="K35" s="10"/>
      <c r="L35" s="10"/>
    </row>
    <row r="36" spans="1:12" s="11" customFormat="1" ht="12.75" customHeight="1">
      <c r="A36" s="29" t="s">
        <v>57</v>
      </c>
      <c r="B36" s="40">
        <v>500000000</v>
      </c>
      <c r="C36" s="10"/>
      <c r="D36" s="37" t="s">
        <v>57</v>
      </c>
      <c r="E36" s="38"/>
      <c r="F36" s="39"/>
      <c r="G36" s="40">
        <v>500000000</v>
      </c>
      <c r="H36" s="10"/>
      <c r="I36" s="10"/>
      <c r="J36" s="10"/>
      <c r="K36" s="10"/>
      <c r="L36" s="10"/>
    </row>
    <row r="37" spans="1:12" s="11" customFormat="1" ht="12.75" customHeight="1">
      <c r="A37" s="29" t="s">
        <v>48</v>
      </c>
      <c r="B37" s="41">
        <v>44298</v>
      </c>
      <c r="C37" s="10"/>
      <c r="D37" s="37" t="s">
        <v>48</v>
      </c>
      <c r="E37" s="38"/>
      <c r="F37" s="39"/>
      <c r="G37" s="41">
        <v>45553</v>
      </c>
      <c r="H37" s="10"/>
      <c r="I37" s="10"/>
      <c r="J37" s="10"/>
      <c r="K37" s="10"/>
      <c r="L37" s="10"/>
    </row>
    <row r="38" spans="1:12" s="11" customFormat="1" ht="12.75" customHeight="1">
      <c r="A38" s="29" t="s">
        <v>58</v>
      </c>
      <c r="B38" s="42">
        <v>4.2500000000000003E-2</v>
      </c>
      <c r="C38" s="10"/>
      <c r="D38" s="37" t="s">
        <v>58</v>
      </c>
      <c r="E38" s="38"/>
      <c r="F38" s="39"/>
      <c r="G38" s="43">
        <v>1.2500000000000001E-2</v>
      </c>
      <c r="H38" s="10"/>
      <c r="I38" s="10"/>
      <c r="J38" s="10"/>
      <c r="K38" s="10"/>
      <c r="L38" s="10"/>
    </row>
    <row r="39" spans="1:12" s="11" customFormat="1" ht="12.75" customHeight="1">
      <c r="A39" s="29" t="s">
        <v>59</v>
      </c>
      <c r="B39" s="43" t="s">
        <v>60</v>
      </c>
      <c r="C39" s="10"/>
      <c r="D39" s="37" t="s">
        <v>59</v>
      </c>
      <c r="E39" s="38"/>
      <c r="F39" s="39"/>
      <c r="G39" s="44" t="s">
        <v>61</v>
      </c>
      <c r="H39" s="10"/>
      <c r="I39" s="10"/>
      <c r="J39" s="10"/>
      <c r="K39" s="10"/>
      <c r="L39" s="10"/>
    </row>
    <row r="40" spans="1:12" s="11" customFormat="1" ht="12.75" customHeight="1">
      <c r="A40" s="29" t="s">
        <v>62</v>
      </c>
      <c r="B40" s="45">
        <v>141873712.72</v>
      </c>
      <c r="C40" s="10"/>
      <c r="D40" s="29" t="s">
        <v>62</v>
      </c>
      <c r="E40" s="46"/>
      <c r="F40" s="47"/>
      <c r="G40" s="40">
        <v>0</v>
      </c>
      <c r="H40" s="10"/>
      <c r="I40" s="10"/>
      <c r="J40" s="10"/>
      <c r="K40" s="10"/>
      <c r="L40" s="10"/>
    </row>
    <row r="41" spans="1:12" s="11" customFormat="1" ht="12.75" customHeight="1">
      <c r="A41" s="29" t="s">
        <v>63</v>
      </c>
      <c r="B41" s="48" t="s">
        <v>64</v>
      </c>
      <c r="C41" s="10"/>
      <c r="D41" s="20" t="s">
        <v>63</v>
      </c>
      <c r="E41" s="49"/>
      <c r="F41" s="50"/>
      <c r="G41" s="48" t="str">
        <f>B71</f>
        <v>AA- / F1+</v>
      </c>
      <c r="H41" s="10"/>
      <c r="I41" s="10"/>
      <c r="J41" s="10"/>
      <c r="K41" s="10"/>
      <c r="L41" s="10"/>
    </row>
    <row r="42" spans="1:12" s="11" customFormat="1" ht="12.75" customHeight="1">
      <c r="A42" s="29" t="s">
        <v>65</v>
      </c>
      <c r="B42" s="48" t="s">
        <v>29</v>
      </c>
      <c r="C42" s="10"/>
      <c r="D42" s="20" t="s">
        <v>65</v>
      </c>
      <c r="E42" s="49"/>
      <c r="F42" s="50"/>
      <c r="G42" s="48" t="str">
        <f>B72</f>
        <v>Aa3 / Prime-1</v>
      </c>
      <c r="H42" s="10"/>
      <c r="I42" s="10"/>
      <c r="J42" s="10"/>
      <c r="K42" s="10"/>
      <c r="L42" s="10"/>
    </row>
    <row r="43" spans="1:12" s="11" customFormat="1" ht="12.75" customHeight="1">
      <c r="A43" s="29" t="s">
        <v>66</v>
      </c>
      <c r="B43" s="48" t="s">
        <v>67</v>
      </c>
      <c r="C43" s="10"/>
      <c r="D43" s="20" t="s">
        <v>66</v>
      </c>
      <c r="E43" s="49"/>
      <c r="F43" s="50"/>
      <c r="G43" s="48" t="str">
        <f>B73</f>
        <v>AA- / A-1+</v>
      </c>
      <c r="H43" s="10"/>
      <c r="I43" s="10"/>
      <c r="J43" s="10"/>
      <c r="K43" s="10"/>
      <c r="L43" s="10"/>
    </row>
    <row r="44" spans="1:12" s="11" customFormat="1" ht="12.75" customHeight="1">
      <c r="A44" s="10"/>
      <c r="B44" s="10"/>
      <c r="C44" s="10"/>
      <c r="D44" s="10"/>
      <c r="E44" s="10"/>
      <c r="F44" s="10"/>
      <c r="G44" s="10"/>
      <c r="H44" s="10"/>
      <c r="I44" s="10"/>
      <c r="J44" s="10"/>
      <c r="K44" s="10"/>
      <c r="L44" s="10"/>
    </row>
    <row r="45" spans="1:12" s="11" customFormat="1" ht="12.75" customHeight="1">
      <c r="A45" s="29" t="s">
        <v>53</v>
      </c>
      <c r="B45" s="36" t="s">
        <v>68</v>
      </c>
      <c r="C45" s="10"/>
      <c r="D45" s="37" t="s">
        <v>69</v>
      </c>
      <c r="E45" s="38"/>
      <c r="F45" s="39"/>
      <c r="G45" s="36" t="s">
        <v>70</v>
      </c>
      <c r="H45" s="10"/>
      <c r="I45" s="10"/>
      <c r="J45" s="10"/>
      <c r="K45" s="10"/>
      <c r="L45" s="10"/>
    </row>
    <row r="46" spans="1:12" s="11" customFormat="1" ht="12.75" customHeight="1">
      <c r="A46" s="29" t="s">
        <v>57</v>
      </c>
      <c r="B46" s="40">
        <v>500000000</v>
      </c>
      <c r="C46" s="10"/>
      <c r="D46" s="37" t="s">
        <v>57</v>
      </c>
      <c r="E46" s="38"/>
      <c r="F46" s="39"/>
      <c r="G46" s="40">
        <v>1000000000</v>
      </c>
      <c r="H46" s="10"/>
      <c r="I46" s="10"/>
      <c r="J46" s="10"/>
      <c r="K46" s="10"/>
      <c r="L46" s="10"/>
    </row>
    <row r="47" spans="1:12" s="11" customFormat="1" ht="12.75" customHeight="1">
      <c r="A47" s="29" t="s">
        <v>48</v>
      </c>
      <c r="B47" s="41">
        <v>44298</v>
      </c>
      <c r="C47" s="10"/>
      <c r="D47" s="37" t="s">
        <v>48</v>
      </c>
      <c r="E47" s="38"/>
      <c r="F47" s="39"/>
      <c r="G47" s="41">
        <v>44672</v>
      </c>
      <c r="H47" s="10"/>
      <c r="I47" s="10"/>
      <c r="J47" s="10"/>
      <c r="K47" s="10"/>
      <c r="L47" s="10"/>
    </row>
    <row r="48" spans="1:12" s="11" customFormat="1" ht="12.75" customHeight="1">
      <c r="A48" s="29" t="s">
        <v>58</v>
      </c>
      <c r="B48" s="42">
        <v>4.2500000000000003E-2</v>
      </c>
      <c r="C48" s="10"/>
      <c r="D48" s="37" t="s">
        <v>58</v>
      </c>
      <c r="E48" s="38"/>
      <c r="F48" s="39"/>
      <c r="G48" s="43">
        <v>2.5000000000000001E-3</v>
      </c>
      <c r="H48" s="10"/>
      <c r="I48" s="10"/>
      <c r="J48" s="10"/>
      <c r="K48" s="10"/>
      <c r="L48" s="10"/>
    </row>
    <row r="49" spans="1:12" s="11" customFormat="1" ht="12.75" customHeight="1">
      <c r="A49" s="29" t="s">
        <v>59</v>
      </c>
      <c r="B49" s="43" t="s">
        <v>60</v>
      </c>
      <c r="C49" s="10"/>
      <c r="D49" s="37" t="s">
        <v>59</v>
      </c>
      <c r="E49" s="38"/>
      <c r="F49" s="39"/>
      <c r="G49" s="44" t="s">
        <v>71</v>
      </c>
      <c r="H49" s="10"/>
      <c r="I49" s="10"/>
      <c r="J49" s="10"/>
      <c r="K49" s="10"/>
      <c r="L49" s="10"/>
    </row>
    <row r="50" spans="1:12" s="11" customFormat="1" ht="12.75" customHeight="1">
      <c r="A50" s="29" t="s">
        <v>62</v>
      </c>
      <c r="B50" s="45">
        <v>173919139</v>
      </c>
      <c r="C50" s="10"/>
      <c r="D50" s="29" t="s">
        <v>62</v>
      </c>
      <c r="E50" s="46"/>
      <c r="F50" s="47"/>
      <c r="G50" s="40">
        <v>170130000</v>
      </c>
      <c r="H50" s="10"/>
      <c r="I50" s="10"/>
      <c r="J50" s="10"/>
      <c r="K50" s="10"/>
      <c r="L50" s="10"/>
    </row>
    <row r="51" spans="1:12" s="11" customFormat="1" ht="12.75" customHeight="1">
      <c r="A51" s="29" t="s">
        <v>63</v>
      </c>
      <c r="B51" s="48" t="s">
        <v>72</v>
      </c>
      <c r="C51" s="10"/>
      <c r="D51" s="20" t="s">
        <v>63</v>
      </c>
      <c r="E51" s="49"/>
      <c r="F51" s="50"/>
      <c r="G51" s="48" t="s">
        <v>28</v>
      </c>
      <c r="H51" s="10"/>
      <c r="I51" s="10"/>
      <c r="J51" s="10"/>
      <c r="K51" s="10"/>
      <c r="L51" s="10"/>
    </row>
    <row r="52" spans="1:12" s="11" customFormat="1" ht="12.75" customHeight="1">
      <c r="A52" s="29" t="s">
        <v>65</v>
      </c>
      <c r="B52" s="48" t="s">
        <v>73</v>
      </c>
      <c r="C52" s="10"/>
      <c r="D52" s="20" t="s">
        <v>65</v>
      </c>
      <c r="E52" s="49"/>
      <c r="F52" s="50"/>
      <c r="G52" s="48" t="s">
        <v>74</v>
      </c>
      <c r="H52" s="10"/>
      <c r="I52" s="10"/>
      <c r="J52" s="10"/>
      <c r="K52" s="10"/>
      <c r="L52" s="10"/>
    </row>
    <row r="53" spans="1:12" s="11" customFormat="1" ht="12.75" customHeight="1">
      <c r="A53" s="29" t="s">
        <v>66</v>
      </c>
      <c r="B53" s="48" t="s">
        <v>75</v>
      </c>
      <c r="C53" s="10"/>
      <c r="D53" s="20" t="s">
        <v>66</v>
      </c>
      <c r="E53" s="49"/>
      <c r="F53" s="50"/>
      <c r="G53" s="48" t="s">
        <v>81</v>
      </c>
      <c r="H53" s="10"/>
      <c r="I53" s="10"/>
      <c r="J53" s="10"/>
      <c r="K53" s="10"/>
      <c r="L53" s="10"/>
    </row>
    <row r="54" spans="1:12" s="11" customFormat="1" ht="12.75" customHeight="1">
      <c r="A54" s="10"/>
      <c r="B54" s="10"/>
      <c r="C54" s="10"/>
      <c r="D54" s="10"/>
      <c r="E54" s="10"/>
      <c r="F54" s="10"/>
      <c r="G54" s="10"/>
      <c r="H54" s="10"/>
      <c r="I54" s="10"/>
      <c r="J54" s="10"/>
      <c r="K54" s="10"/>
      <c r="L54" s="10"/>
    </row>
    <row r="55" spans="1:12" s="11" customFormat="1" ht="12.75" customHeight="1">
      <c r="A55" s="29" t="s">
        <v>53</v>
      </c>
      <c r="B55" s="36" t="s">
        <v>76</v>
      </c>
      <c r="C55" s="10"/>
      <c r="D55" s="10"/>
      <c r="E55" s="10"/>
      <c r="F55" s="10"/>
      <c r="G55" s="10"/>
      <c r="H55" s="10"/>
      <c r="I55" s="10"/>
      <c r="J55" s="10"/>
      <c r="K55" s="10"/>
      <c r="L55" s="10"/>
    </row>
    <row r="56" spans="1:12" s="11" customFormat="1" ht="12.75" customHeight="1">
      <c r="A56" s="29" t="s">
        <v>57</v>
      </c>
      <c r="B56" s="40">
        <v>500000000</v>
      </c>
      <c r="C56" s="10"/>
      <c r="D56" s="10"/>
      <c r="E56" s="10"/>
      <c r="F56" s="10"/>
      <c r="G56" s="10"/>
      <c r="H56" s="10"/>
      <c r="I56" s="10"/>
      <c r="J56" s="10"/>
      <c r="K56" s="10"/>
      <c r="L56" s="10"/>
    </row>
    <row r="57" spans="1:12" s="11" customFormat="1" ht="12.75" customHeight="1">
      <c r="A57" s="29" t="s">
        <v>48</v>
      </c>
      <c r="B57" s="41">
        <v>44298</v>
      </c>
      <c r="C57" s="10"/>
      <c r="D57" s="10"/>
      <c r="E57" s="10"/>
      <c r="F57" s="10"/>
      <c r="G57" s="10"/>
      <c r="H57" s="10"/>
      <c r="I57" s="10"/>
      <c r="J57" s="10"/>
      <c r="K57" s="10"/>
      <c r="L57" s="10"/>
    </row>
    <row r="58" spans="1:12" s="11" customFormat="1" ht="12.75" customHeight="1">
      <c r="A58" s="29" t="s">
        <v>58</v>
      </c>
      <c r="B58" s="42">
        <v>4.2500000000000003E-2</v>
      </c>
      <c r="C58" s="10"/>
      <c r="D58" s="10"/>
      <c r="E58" s="10"/>
      <c r="F58" s="10"/>
      <c r="G58" s="10"/>
      <c r="H58" s="10"/>
      <c r="I58" s="10"/>
      <c r="J58" s="10"/>
      <c r="K58" s="10"/>
      <c r="L58" s="10"/>
    </row>
    <row r="59" spans="1:12" s="11" customFormat="1" ht="12.75" customHeight="1">
      <c r="A59" s="29" t="s">
        <v>59</v>
      </c>
      <c r="B59" s="43" t="s">
        <v>60</v>
      </c>
      <c r="C59" s="10"/>
      <c r="D59" s="51" t="s">
        <v>77</v>
      </c>
      <c r="E59" s="10"/>
      <c r="F59" s="10"/>
      <c r="G59" s="10"/>
      <c r="H59" s="10"/>
      <c r="I59" s="10"/>
      <c r="J59" s="10"/>
      <c r="K59" s="10"/>
      <c r="L59" s="10"/>
    </row>
    <row r="60" spans="1:12" s="11" customFormat="1" ht="12.75" customHeight="1">
      <c r="A60" s="29" t="s">
        <v>62</v>
      </c>
      <c r="B60" s="45">
        <v>135641987</v>
      </c>
      <c r="C60" s="10"/>
      <c r="D60" s="52" t="s">
        <v>78</v>
      </c>
      <c r="E60" s="10"/>
      <c r="F60" s="10"/>
      <c r="G60" s="10"/>
      <c r="H60" s="10"/>
      <c r="I60" s="10"/>
      <c r="J60" s="10"/>
      <c r="K60" s="10"/>
      <c r="L60" s="10"/>
    </row>
    <row r="61" spans="1:12" s="11" customFormat="1" ht="12.75" customHeight="1">
      <c r="A61" s="29" t="s">
        <v>63</v>
      </c>
      <c r="B61" s="48" t="s">
        <v>28</v>
      </c>
      <c r="C61" s="10"/>
      <c r="D61" s="52" t="s">
        <v>79</v>
      </c>
      <c r="E61" s="10"/>
      <c r="F61" s="10"/>
      <c r="G61" s="10"/>
      <c r="H61" s="10"/>
      <c r="I61" s="10"/>
      <c r="J61" s="10"/>
      <c r="K61" s="10"/>
      <c r="L61" s="10"/>
    </row>
    <row r="62" spans="1:12" s="11" customFormat="1" ht="12.75" customHeight="1">
      <c r="A62" s="29" t="s">
        <v>65</v>
      </c>
      <c r="B62" s="48" t="s">
        <v>29</v>
      </c>
      <c r="C62" s="10"/>
      <c r="D62" s="51" t="s">
        <v>80</v>
      </c>
      <c r="E62" s="10"/>
      <c r="F62" s="10"/>
      <c r="G62" s="10"/>
      <c r="H62" s="10"/>
      <c r="I62" s="10"/>
      <c r="J62" s="10"/>
      <c r="K62" s="10"/>
      <c r="L62" s="10"/>
    </row>
    <row r="63" spans="1:12" s="11" customFormat="1" ht="12.75" customHeight="1">
      <c r="A63" s="29" t="s">
        <v>66</v>
      </c>
      <c r="B63" s="48" t="s">
        <v>81</v>
      </c>
      <c r="C63" s="10"/>
      <c r="D63" s="51" t="s">
        <v>82</v>
      </c>
      <c r="E63" s="10"/>
      <c r="F63" s="10"/>
      <c r="G63" s="10"/>
      <c r="H63" s="10"/>
      <c r="I63" s="10"/>
      <c r="J63" s="10"/>
      <c r="K63" s="10"/>
      <c r="L63" s="10"/>
    </row>
    <row r="64" spans="1:12" s="11" customFormat="1" ht="12.75" customHeight="1">
      <c r="A64" s="10"/>
      <c r="B64" s="10"/>
      <c r="C64" s="10"/>
      <c r="D64" s="53" t="s">
        <v>83</v>
      </c>
      <c r="E64" s="10"/>
      <c r="F64" s="10"/>
      <c r="G64" s="10"/>
      <c r="H64" s="10"/>
      <c r="I64" s="10"/>
      <c r="J64" s="10"/>
      <c r="K64" s="10"/>
      <c r="L64" s="10"/>
    </row>
    <row r="65" spans="1:12" s="11" customFormat="1" ht="12.75" customHeight="1">
      <c r="A65" s="29" t="s">
        <v>84</v>
      </c>
      <c r="B65" s="36" t="s">
        <v>56</v>
      </c>
      <c r="C65" s="10"/>
      <c r="D65" s="51" t="s">
        <v>85</v>
      </c>
      <c r="E65" s="10"/>
      <c r="F65" s="10"/>
      <c r="G65" s="10"/>
      <c r="H65" s="10"/>
      <c r="I65" s="10"/>
      <c r="J65" s="10"/>
      <c r="K65" s="10"/>
      <c r="L65" s="10"/>
    </row>
    <row r="66" spans="1:12" s="11" customFormat="1" ht="12.75" customHeight="1">
      <c r="A66" s="29" t="s">
        <v>57</v>
      </c>
      <c r="B66" s="40">
        <v>500000000</v>
      </c>
      <c r="C66" s="10"/>
      <c r="D66" s="51" t="s">
        <v>86</v>
      </c>
      <c r="E66" s="10"/>
      <c r="F66" s="10"/>
      <c r="G66" s="10"/>
      <c r="H66" s="10"/>
      <c r="I66" s="10"/>
      <c r="J66" s="10"/>
      <c r="K66" s="10"/>
      <c r="L66" s="10"/>
    </row>
    <row r="67" spans="1:12" s="11" customFormat="1" ht="12.75" customHeight="1">
      <c r="A67" s="29" t="s">
        <v>48</v>
      </c>
      <c r="B67" s="41">
        <v>43726</v>
      </c>
      <c r="C67" s="10"/>
      <c r="D67" s="53" t="s">
        <v>87</v>
      </c>
      <c r="E67" s="10"/>
      <c r="F67" s="10"/>
      <c r="G67" s="10"/>
      <c r="H67" s="10"/>
      <c r="I67" s="10"/>
      <c r="J67" s="10"/>
      <c r="K67" s="10"/>
      <c r="L67" s="10"/>
    </row>
    <row r="68" spans="1:12" s="11" customFormat="1" ht="12.75" customHeight="1">
      <c r="A68" s="29" t="s">
        <v>58</v>
      </c>
      <c r="B68" s="42">
        <v>3.7499999999999999E-3</v>
      </c>
      <c r="C68" s="10"/>
      <c r="D68" s="51" t="s">
        <v>88</v>
      </c>
      <c r="E68" s="10"/>
      <c r="F68" s="10"/>
      <c r="G68" s="10"/>
      <c r="H68" s="10"/>
      <c r="I68" s="10"/>
      <c r="J68" s="10"/>
      <c r="K68" s="10"/>
      <c r="L68" s="10"/>
    </row>
    <row r="69" spans="1:12" s="11" customFormat="1" ht="12.75" customHeight="1">
      <c r="A69" s="29" t="s">
        <v>59</v>
      </c>
      <c r="B69" s="44" t="s">
        <v>89</v>
      </c>
      <c r="C69" s="10"/>
      <c r="D69" s="53" t="s">
        <v>90</v>
      </c>
      <c r="K69" s="10"/>
      <c r="L69" s="10"/>
    </row>
    <row r="70" spans="1:12" s="11" customFormat="1" ht="12.75" customHeight="1">
      <c r="A70" s="29" t="s">
        <v>62</v>
      </c>
      <c r="B70" s="54">
        <v>0</v>
      </c>
      <c r="C70" s="10"/>
      <c r="D70" s="53" t="s">
        <v>91</v>
      </c>
      <c r="E70" s="10"/>
      <c r="F70" s="10"/>
      <c r="G70" s="55" t="s">
        <v>92</v>
      </c>
      <c r="H70" s="10"/>
      <c r="I70" s="10"/>
      <c r="J70" s="10"/>
      <c r="K70" s="10"/>
      <c r="L70" s="10"/>
    </row>
    <row r="71" spans="1:12" s="11" customFormat="1" ht="12.75" customHeight="1">
      <c r="A71" s="29" t="s">
        <v>63</v>
      </c>
      <c r="B71" s="48" t="s">
        <v>64</v>
      </c>
      <c r="C71" s="10"/>
      <c r="D71" s="53" t="s">
        <v>93</v>
      </c>
      <c r="E71" s="56"/>
      <c r="F71" s="57" t="s">
        <v>94</v>
      </c>
      <c r="G71" s="56"/>
      <c r="H71" s="56"/>
      <c r="I71" s="56"/>
      <c r="J71" s="56"/>
      <c r="L71" s="10"/>
    </row>
    <row r="72" spans="1:12" s="11" customFormat="1" ht="12.75" customHeight="1">
      <c r="A72" s="29" t="s">
        <v>65</v>
      </c>
      <c r="B72" s="48" t="s">
        <v>95</v>
      </c>
      <c r="C72" s="10"/>
      <c r="D72" s="51" t="s">
        <v>96</v>
      </c>
      <c r="E72" s="58"/>
      <c r="F72" s="58"/>
      <c r="G72" s="58"/>
      <c r="H72" s="58"/>
      <c r="I72" s="58"/>
      <c r="J72" s="58"/>
      <c r="K72" s="10"/>
      <c r="L72" s="10"/>
    </row>
    <row r="73" spans="1:12" s="11" customFormat="1" ht="12.75" customHeight="1">
      <c r="A73" s="29" t="s">
        <v>66</v>
      </c>
      <c r="B73" s="48" t="s">
        <v>67</v>
      </c>
      <c r="C73" s="10"/>
      <c r="D73" s="53" t="s">
        <v>97</v>
      </c>
      <c r="E73" s="58"/>
      <c r="F73" s="58"/>
      <c r="G73" s="58"/>
      <c r="H73" s="58"/>
      <c r="I73" s="58"/>
      <c r="J73" s="58"/>
      <c r="K73" s="10"/>
      <c r="L73" s="10"/>
    </row>
    <row r="74" spans="1:12" s="11" customFormat="1" ht="12.75" customHeight="1">
      <c r="A74" s="59"/>
      <c r="B74" s="60"/>
      <c r="C74" s="58"/>
      <c r="D74" s="53" t="s">
        <v>98</v>
      </c>
      <c r="E74" s="58"/>
      <c r="F74" s="58"/>
      <c r="G74" s="58"/>
      <c r="H74" s="10"/>
      <c r="I74" s="10"/>
      <c r="J74" s="10"/>
      <c r="K74" s="10"/>
      <c r="L74" s="58"/>
    </row>
    <row r="75" spans="1:12" ht="14.25">
      <c r="A75" s="52"/>
      <c r="B75" s="51"/>
      <c r="C75" s="51"/>
      <c r="D75" s="51"/>
      <c r="E75" s="51"/>
      <c r="F75" s="51"/>
      <c r="G75" s="51"/>
      <c r="H75" s="51"/>
      <c r="I75" s="51"/>
      <c r="J75" s="51"/>
      <c r="K75" s="51"/>
      <c r="L75" s="7"/>
    </row>
    <row r="76" spans="1:12" s="2" customFormat="1" ht="25.5" customHeight="1">
      <c r="A76" s="256" t="s">
        <v>0</v>
      </c>
      <c r="B76" s="256"/>
      <c r="C76" s="256"/>
      <c r="D76" s="256"/>
      <c r="E76" s="256"/>
      <c r="F76" s="256"/>
      <c r="G76" s="256"/>
      <c r="H76" s="256"/>
      <c r="I76" s="256"/>
      <c r="J76" s="256"/>
      <c r="K76" s="256"/>
      <c r="L76" s="1"/>
    </row>
    <row r="77" spans="1:12" s="2" customFormat="1" ht="25.5" customHeight="1">
      <c r="A77" s="256"/>
      <c r="B77" s="256"/>
      <c r="C77" s="256"/>
      <c r="D77" s="256"/>
      <c r="E77" s="256"/>
      <c r="F77" s="256"/>
      <c r="G77" s="256"/>
      <c r="H77" s="256"/>
      <c r="I77" s="256"/>
      <c r="J77" s="256"/>
      <c r="K77" s="256"/>
      <c r="L77" s="1"/>
    </row>
    <row r="78" spans="1:12" s="2" customFormat="1" ht="25.5" customHeight="1">
      <c r="A78" s="257"/>
      <c r="B78" s="257"/>
      <c r="C78" s="257"/>
      <c r="D78" s="257"/>
      <c r="E78" s="257"/>
      <c r="F78" s="257"/>
      <c r="G78" s="257"/>
      <c r="H78" s="257"/>
      <c r="I78" s="257"/>
      <c r="J78" s="257"/>
      <c r="K78" s="257"/>
      <c r="L78" s="3"/>
    </row>
    <row r="79" spans="1:12" s="11" customFormat="1">
      <c r="A79" s="10"/>
      <c r="B79" s="10"/>
      <c r="C79" s="10"/>
      <c r="D79" s="10"/>
      <c r="E79" s="10"/>
      <c r="F79" s="10"/>
      <c r="G79" s="10"/>
      <c r="H79" s="10"/>
      <c r="I79" s="10"/>
      <c r="J79" s="10"/>
      <c r="K79" s="10"/>
      <c r="L79" s="10"/>
    </row>
    <row r="80" spans="1:12" s="11" customFormat="1">
      <c r="A80" s="9" t="s">
        <v>99</v>
      </c>
      <c r="B80" s="10"/>
      <c r="C80" s="10"/>
      <c r="D80" s="10"/>
      <c r="E80" s="10"/>
      <c r="F80" s="10"/>
      <c r="G80" s="10"/>
      <c r="H80" s="10"/>
      <c r="I80" s="10"/>
      <c r="J80" s="10"/>
      <c r="K80" s="10"/>
      <c r="L80" s="10"/>
    </row>
    <row r="81" spans="1:12" s="11" customFormat="1" ht="25.5">
      <c r="A81" s="10"/>
      <c r="B81" s="62" t="s">
        <v>716</v>
      </c>
      <c r="C81" s="12" t="s">
        <v>712</v>
      </c>
      <c r="D81" s="63" t="s">
        <v>100</v>
      </c>
      <c r="E81" s="10"/>
      <c r="F81" s="21"/>
      <c r="G81" s="10"/>
      <c r="H81" s="10"/>
      <c r="I81" s="10"/>
      <c r="J81" s="10"/>
      <c r="K81" s="10"/>
      <c r="L81" s="10"/>
    </row>
    <row r="82" spans="1:12" s="11" customFormat="1">
      <c r="A82" s="29" t="s">
        <v>101</v>
      </c>
      <c r="B82" s="30"/>
      <c r="C82" s="30"/>
      <c r="D82" s="64"/>
      <c r="E82" s="10"/>
      <c r="F82" s="65"/>
      <c r="G82" s="10"/>
      <c r="H82" s="10"/>
      <c r="I82" s="10"/>
      <c r="J82" s="10"/>
      <c r="K82" s="10"/>
      <c r="L82" s="10"/>
    </row>
    <row r="83" spans="1:12" s="11" customFormat="1">
      <c r="A83" s="29" t="s">
        <v>102</v>
      </c>
      <c r="B83" s="30">
        <v>48285624.490000002</v>
      </c>
      <c r="C83" s="30">
        <v>48899244.149999999</v>
      </c>
      <c r="D83" s="64" t="s">
        <v>26</v>
      </c>
      <c r="E83" s="66"/>
      <c r="F83" s="65"/>
      <c r="G83" s="10"/>
      <c r="H83" s="10"/>
      <c r="I83" s="10"/>
      <c r="J83" s="10"/>
      <c r="K83" s="10"/>
      <c r="L83" s="10"/>
    </row>
    <row r="84" spans="1:12" s="11" customFormat="1">
      <c r="A84" s="29" t="s">
        <v>103</v>
      </c>
      <c r="B84" s="30">
        <v>2561833.6</v>
      </c>
      <c r="C84" s="30">
        <v>2522775.2000000002</v>
      </c>
      <c r="D84" s="64" t="s">
        <v>26</v>
      </c>
      <c r="E84" s="66"/>
      <c r="F84" s="65"/>
      <c r="G84" s="10"/>
      <c r="H84" s="10"/>
      <c r="I84" s="10"/>
      <c r="J84" s="10"/>
      <c r="K84" s="10"/>
      <c r="L84" s="10"/>
    </row>
    <row r="85" spans="1:12" s="11" customFormat="1">
      <c r="A85" s="29" t="s">
        <v>104</v>
      </c>
      <c r="B85" s="30">
        <v>1999759.17</v>
      </c>
      <c r="C85" s="30">
        <v>0</v>
      </c>
      <c r="D85" s="64" t="s">
        <v>26</v>
      </c>
      <c r="E85" s="66"/>
      <c r="F85" s="65"/>
      <c r="G85" s="10"/>
      <c r="H85" s="10"/>
      <c r="I85" s="10"/>
      <c r="J85" s="10"/>
      <c r="K85" s="10"/>
      <c r="L85" s="10"/>
    </row>
    <row r="86" spans="1:12" s="11" customFormat="1">
      <c r="A86" s="29" t="s">
        <v>105</v>
      </c>
      <c r="B86" s="30">
        <v>0</v>
      </c>
      <c r="C86" s="30">
        <v>0</v>
      </c>
      <c r="D86" s="64" t="s">
        <v>26</v>
      </c>
      <c r="E86" s="66"/>
      <c r="F86" s="65"/>
      <c r="G86" s="10"/>
      <c r="H86" s="10"/>
      <c r="I86" s="10"/>
      <c r="J86" s="10"/>
      <c r="K86" s="10"/>
      <c r="L86" s="10"/>
    </row>
    <row r="87" spans="1:12" s="11" customFormat="1">
      <c r="A87" s="29" t="s">
        <v>106</v>
      </c>
      <c r="B87" s="30">
        <v>2716466.86</v>
      </c>
      <c r="C87" s="30">
        <v>3414944.65</v>
      </c>
      <c r="D87" s="64" t="s">
        <v>26</v>
      </c>
      <c r="E87" s="66"/>
      <c r="F87" s="65"/>
      <c r="G87" s="10"/>
      <c r="H87" s="10"/>
      <c r="I87" s="10"/>
      <c r="J87" s="10"/>
      <c r="K87" s="10"/>
      <c r="L87" s="10"/>
    </row>
    <row r="88" spans="1:12" s="11" customFormat="1">
      <c r="A88" s="29" t="s">
        <v>107</v>
      </c>
      <c r="B88" s="30">
        <v>55563684.119999997</v>
      </c>
      <c r="C88" s="30">
        <v>54836964</v>
      </c>
      <c r="D88" s="64" t="s">
        <v>26</v>
      </c>
      <c r="E88" s="66"/>
      <c r="F88" s="65"/>
      <c r="G88" s="10"/>
      <c r="H88" s="10"/>
      <c r="I88" s="10"/>
      <c r="J88" s="10"/>
      <c r="K88" s="10"/>
      <c r="L88" s="10"/>
    </row>
    <row r="89" spans="1:12" s="11" customFormat="1" ht="14.25">
      <c r="A89" s="29" t="s">
        <v>108</v>
      </c>
      <c r="B89" s="30">
        <v>2305205.39</v>
      </c>
      <c r="C89" s="30">
        <v>2381289.9900000002</v>
      </c>
      <c r="D89" s="64" t="s">
        <v>26</v>
      </c>
      <c r="E89" s="66"/>
      <c r="F89" s="65"/>
      <c r="G89" s="10"/>
      <c r="H89" s="10"/>
      <c r="I89" s="10"/>
      <c r="J89" s="10"/>
      <c r="K89" s="10"/>
      <c r="L89" s="10"/>
    </row>
    <row r="90" spans="1:12" s="11" customFormat="1" ht="14.25">
      <c r="A90" s="29" t="s">
        <v>109</v>
      </c>
      <c r="B90" s="30">
        <v>0</v>
      </c>
      <c r="C90" s="30">
        <v>0</v>
      </c>
      <c r="D90" s="64" t="s">
        <v>26</v>
      </c>
      <c r="F90" s="67"/>
      <c r="G90" s="10"/>
      <c r="H90" s="10"/>
      <c r="I90" s="10"/>
      <c r="J90" s="10"/>
      <c r="K90" s="10"/>
      <c r="L90" s="10"/>
    </row>
    <row r="91" spans="1:12" s="11" customFormat="1" ht="14.25">
      <c r="A91" s="29" t="s">
        <v>110</v>
      </c>
      <c r="B91" s="30">
        <v>18426321.760000002</v>
      </c>
      <c r="C91" s="30">
        <v>19080484.23</v>
      </c>
      <c r="D91" s="64" t="s">
        <v>26</v>
      </c>
      <c r="E91" s="66"/>
      <c r="F91" s="65"/>
      <c r="G91" s="10"/>
      <c r="H91" s="10"/>
      <c r="I91" s="10"/>
      <c r="J91" s="10"/>
      <c r="K91" s="10"/>
      <c r="L91" s="10"/>
    </row>
    <row r="92" spans="1:12" s="11" customFormat="1" ht="14.25">
      <c r="A92" s="29" t="s">
        <v>111</v>
      </c>
      <c r="B92" s="30">
        <v>6809633.0199999996</v>
      </c>
      <c r="C92" s="30">
        <v>6927313.6100000003</v>
      </c>
      <c r="D92" s="64" t="s">
        <v>26</v>
      </c>
      <c r="E92" s="66"/>
      <c r="F92" s="65"/>
      <c r="G92" s="10"/>
      <c r="H92" s="10"/>
      <c r="I92" s="10"/>
      <c r="J92" s="10"/>
      <c r="K92" s="10"/>
      <c r="L92" s="10"/>
    </row>
    <row r="93" spans="1:12" s="11" customFormat="1" ht="14.25">
      <c r="A93" s="29" t="s">
        <v>112</v>
      </c>
      <c r="B93" s="30">
        <v>0</v>
      </c>
      <c r="C93" s="30">
        <v>6829223.4299999997</v>
      </c>
      <c r="D93" s="64" t="s">
        <v>26</v>
      </c>
      <c r="E93" s="66"/>
      <c r="F93" s="65"/>
      <c r="G93" s="10"/>
      <c r="H93" s="10"/>
      <c r="I93" s="10"/>
      <c r="J93" s="10"/>
      <c r="K93" s="10"/>
      <c r="L93" s="10"/>
    </row>
    <row r="94" spans="1:12" s="11" customFormat="1" ht="14.25">
      <c r="A94" s="29" t="s">
        <v>113</v>
      </c>
      <c r="B94" s="30">
        <v>28022523.949999999</v>
      </c>
      <c r="C94" s="30">
        <v>19618652.739999998</v>
      </c>
      <c r="D94" s="64" t="s">
        <v>26</v>
      </c>
      <c r="E94" s="66"/>
      <c r="F94" s="65"/>
      <c r="G94" s="10"/>
      <c r="H94" s="10"/>
      <c r="I94" s="10"/>
      <c r="J94" s="10"/>
      <c r="K94" s="10"/>
      <c r="L94" s="10"/>
    </row>
    <row r="95" spans="1:12" s="11" customFormat="1" ht="14.25">
      <c r="A95" s="29" t="s">
        <v>114</v>
      </c>
      <c r="B95" s="30">
        <v>0</v>
      </c>
      <c r="C95" s="30">
        <v>0</v>
      </c>
      <c r="D95" s="64" t="s">
        <v>26</v>
      </c>
      <c r="E95" s="10"/>
      <c r="F95" s="65"/>
      <c r="G95" s="10"/>
      <c r="H95" s="10"/>
      <c r="I95" s="10"/>
      <c r="J95" s="10"/>
      <c r="K95" s="10"/>
      <c r="L95" s="10"/>
    </row>
    <row r="96" spans="1:12" s="11" customFormat="1">
      <c r="A96" s="29" t="s">
        <v>115</v>
      </c>
      <c r="B96" s="30">
        <f>ROUND(SUM(B89:B95),2)</f>
        <v>55563684.119999997</v>
      </c>
      <c r="C96" s="30">
        <v>54836964</v>
      </c>
      <c r="D96" s="64" t="s">
        <v>26</v>
      </c>
      <c r="E96" s="66"/>
      <c r="F96" s="65"/>
      <c r="G96" s="10"/>
      <c r="H96" s="10"/>
      <c r="I96" s="10"/>
      <c r="J96" s="10"/>
      <c r="K96" s="10"/>
      <c r="L96" s="10"/>
    </row>
    <row r="97" spans="1:12" s="11" customFormat="1">
      <c r="A97" s="29" t="s">
        <v>116</v>
      </c>
      <c r="B97" s="30"/>
      <c r="C97" s="30"/>
      <c r="D97" s="64"/>
      <c r="E97" s="10"/>
      <c r="F97" s="65"/>
      <c r="G97" s="10"/>
      <c r="H97" s="10"/>
      <c r="I97" s="10"/>
      <c r="J97" s="10"/>
      <c r="K97" s="10"/>
      <c r="L97" s="10"/>
    </row>
    <row r="98" spans="1:12" s="11" customFormat="1">
      <c r="A98" s="29" t="s">
        <v>117</v>
      </c>
      <c r="B98" s="30">
        <v>908895915.88999999</v>
      </c>
      <c r="C98" s="30">
        <v>775732313.43000007</v>
      </c>
      <c r="D98" s="64" t="s">
        <v>26</v>
      </c>
      <c r="E98" s="66"/>
      <c r="F98" s="65"/>
      <c r="G98" s="10"/>
      <c r="H98" s="10"/>
      <c r="I98" s="10"/>
      <c r="J98" s="10"/>
      <c r="K98" s="10"/>
      <c r="L98" s="10"/>
    </row>
    <row r="99" spans="1:12" s="11" customFormat="1">
      <c r="A99" s="29" t="s">
        <v>118</v>
      </c>
      <c r="B99" s="30">
        <v>2315555079.1700001</v>
      </c>
      <c r="C99" s="30">
        <v>2315555079.1700001</v>
      </c>
      <c r="D99" s="64" t="s">
        <v>26</v>
      </c>
      <c r="E99" s="66"/>
      <c r="F99" s="65"/>
      <c r="G99" s="10"/>
      <c r="H99" s="10"/>
      <c r="I99" s="10"/>
      <c r="J99" s="10"/>
      <c r="K99" s="10"/>
      <c r="L99" s="10"/>
    </row>
    <row r="100" spans="1:12" s="11" customFormat="1">
      <c r="A100" s="29" t="s">
        <v>119</v>
      </c>
      <c r="B100" s="30">
        <v>0</v>
      </c>
      <c r="C100" s="30">
        <v>0</v>
      </c>
      <c r="D100" s="64" t="s">
        <v>26</v>
      </c>
      <c r="E100" s="10"/>
      <c r="F100" s="65"/>
      <c r="G100" s="10"/>
      <c r="H100" s="10"/>
      <c r="I100" s="10"/>
      <c r="J100" s="10"/>
      <c r="K100" s="10"/>
      <c r="L100" s="10"/>
    </row>
    <row r="101" spans="1:12" s="11" customFormat="1">
      <c r="A101" s="29" t="s">
        <v>120</v>
      </c>
      <c r="B101" s="30">
        <v>0</v>
      </c>
      <c r="C101" s="30">
        <v>0</v>
      </c>
      <c r="D101" s="64" t="s">
        <v>26</v>
      </c>
      <c r="E101" s="10"/>
      <c r="F101" s="65"/>
      <c r="G101" s="10"/>
      <c r="H101" s="10"/>
      <c r="I101" s="10"/>
      <c r="J101" s="10"/>
      <c r="K101" s="10"/>
      <c r="L101" s="10"/>
    </row>
    <row r="102" spans="1:12" s="11" customFormat="1">
      <c r="A102" s="29" t="s">
        <v>121</v>
      </c>
      <c r="B102" s="30">
        <v>0</v>
      </c>
      <c r="C102" s="30">
        <v>0</v>
      </c>
      <c r="D102" s="64" t="s">
        <v>26</v>
      </c>
      <c r="E102" s="68"/>
      <c r="F102" s="65"/>
      <c r="G102" s="10"/>
      <c r="H102" s="10"/>
      <c r="I102" s="10"/>
      <c r="J102" s="10"/>
      <c r="K102" s="10"/>
      <c r="L102" s="10"/>
    </row>
    <row r="103" spans="1:12" s="11" customFormat="1">
      <c r="A103" s="29" t="s">
        <v>122</v>
      </c>
      <c r="B103" s="30">
        <f>ROUND(SUM(B98:B101),2)</f>
        <v>3224450995.0599999</v>
      </c>
      <c r="C103" s="30">
        <v>3091287392.5999999</v>
      </c>
      <c r="D103" s="64" t="s">
        <v>26</v>
      </c>
      <c r="E103" s="66"/>
      <c r="F103" s="65"/>
      <c r="G103" s="10"/>
      <c r="H103" s="10"/>
      <c r="I103" s="10"/>
      <c r="J103" s="10"/>
      <c r="K103" s="10"/>
      <c r="L103" s="10"/>
    </row>
    <row r="104" spans="1:12" s="11" customFormat="1" ht="14.25">
      <c r="A104" s="29" t="s">
        <v>123</v>
      </c>
      <c r="B104" s="30">
        <v>0</v>
      </c>
      <c r="C104" s="30">
        <v>0</v>
      </c>
      <c r="D104" s="64" t="s">
        <v>26</v>
      </c>
      <c r="E104" s="68"/>
      <c r="F104" s="65"/>
      <c r="G104" s="10"/>
      <c r="H104" s="10"/>
      <c r="I104" s="10"/>
      <c r="J104" s="10"/>
      <c r="K104" s="10"/>
      <c r="L104" s="10"/>
    </row>
    <row r="105" spans="1:12" s="11" customFormat="1" ht="14.25">
      <c r="A105" s="29" t="s">
        <v>124</v>
      </c>
      <c r="B105" s="30">
        <v>908895915.88999999</v>
      </c>
      <c r="C105" s="30">
        <v>775732313.42999995</v>
      </c>
      <c r="D105" s="64" t="s">
        <v>26</v>
      </c>
      <c r="E105" s="66"/>
      <c r="F105" s="69"/>
      <c r="G105" s="10"/>
      <c r="H105" s="10"/>
      <c r="I105" s="10"/>
      <c r="J105" s="10"/>
      <c r="K105" s="10"/>
      <c r="L105" s="10"/>
    </row>
    <row r="106" spans="1:12" s="11" customFormat="1" ht="14.25">
      <c r="A106" s="29" t="s">
        <v>125</v>
      </c>
      <c r="B106" s="30">
        <v>0</v>
      </c>
      <c r="C106" s="30">
        <v>0</v>
      </c>
      <c r="D106" s="64" t="s">
        <v>26</v>
      </c>
      <c r="E106" s="70"/>
      <c r="F106" s="71"/>
      <c r="G106" s="58"/>
      <c r="H106" s="58"/>
      <c r="I106" s="58"/>
      <c r="J106" s="58"/>
      <c r="K106" s="58"/>
      <c r="L106" s="10"/>
    </row>
    <row r="107" spans="1:12" s="11" customFormat="1" ht="14.25">
      <c r="A107" s="29" t="s">
        <v>126</v>
      </c>
      <c r="B107" s="30">
        <v>0</v>
      </c>
      <c r="C107" s="30">
        <v>0</v>
      </c>
      <c r="D107" s="64" t="s">
        <v>26</v>
      </c>
      <c r="E107" s="70"/>
      <c r="F107" s="51" t="s">
        <v>127</v>
      </c>
      <c r="G107" s="58"/>
      <c r="H107" s="58"/>
      <c r="I107" s="58"/>
      <c r="J107" s="58"/>
      <c r="K107" s="58"/>
      <c r="L107" s="10"/>
    </row>
    <row r="108" spans="1:12" s="11" customFormat="1" ht="14.25">
      <c r="A108" s="29" t="s">
        <v>128</v>
      </c>
      <c r="B108" s="72">
        <v>0</v>
      </c>
      <c r="C108" s="30">
        <v>0</v>
      </c>
      <c r="D108" s="64" t="s">
        <v>26</v>
      </c>
      <c r="E108" s="70"/>
      <c r="F108" s="51" t="s">
        <v>129</v>
      </c>
      <c r="G108" s="58"/>
      <c r="H108" s="58"/>
      <c r="I108" s="58"/>
      <c r="J108" s="58"/>
      <c r="K108" s="58"/>
      <c r="L108" s="10"/>
    </row>
    <row r="109" spans="1:12" s="11" customFormat="1">
      <c r="A109" s="29" t="s">
        <v>115</v>
      </c>
      <c r="B109" s="30">
        <f>ROUND(SUM(B104:B108),2)</f>
        <v>908895915.88999999</v>
      </c>
      <c r="C109" s="30">
        <v>775732313.42999995</v>
      </c>
      <c r="D109" s="64" t="s">
        <v>26</v>
      </c>
      <c r="E109" s="66"/>
      <c r="F109" s="53" t="s">
        <v>130</v>
      </c>
      <c r="G109" s="58"/>
      <c r="H109" s="58"/>
      <c r="I109" s="58"/>
      <c r="J109" s="58"/>
      <c r="K109" s="58"/>
      <c r="L109" s="10"/>
    </row>
    <row r="110" spans="1:12" s="11" customFormat="1" ht="14.25">
      <c r="A110" s="29" t="s">
        <v>131</v>
      </c>
      <c r="B110" s="30">
        <v>95761860.329999998</v>
      </c>
      <c r="C110" s="30">
        <v>88932636.900000006</v>
      </c>
      <c r="D110" s="30">
        <f>B110</f>
        <v>95761860.329999998</v>
      </c>
      <c r="E110" s="66"/>
      <c r="F110" s="53" t="s">
        <v>132</v>
      </c>
      <c r="G110" s="58"/>
      <c r="H110" s="58"/>
      <c r="I110" s="58"/>
      <c r="J110" s="58"/>
      <c r="K110" s="58"/>
      <c r="L110" s="10"/>
    </row>
    <row r="111" spans="1:12" s="11" customFormat="1" ht="14.25">
      <c r="A111" s="29" t="s">
        <v>133</v>
      </c>
      <c r="B111" s="34">
        <v>31031041</v>
      </c>
      <c r="C111" s="30">
        <v>32916571.129999999</v>
      </c>
      <c r="D111" s="30">
        <f>B111</f>
        <v>31031041</v>
      </c>
      <c r="E111" s="66"/>
      <c r="G111" s="58"/>
      <c r="H111" s="58"/>
      <c r="I111" s="58"/>
      <c r="J111" s="58"/>
      <c r="K111" s="58"/>
      <c r="L111" s="10"/>
    </row>
    <row r="112" spans="1:12" s="11" customFormat="1" ht="14.25">
      <c r="A112" s="29" t="s">
        <v>134</v>
      </c>
      <c r="B112" s="34">
        <v>3224450995.0599999</v>
      </c>
      <c r="C112" s="72">
        <v>3091287392.5999999</v>
      </c>
      <c r="D112" s="64" t="s">
        <v>26</v>
      </c>
      <c r="E112" s="66"/>
      <c r="F112" s="71"/>
      <c r="G112" s="73"/>
      <c r="H112" s="58"/>
      <c r="I112" s="58"/>
      <c r="J112" s="58"/>
      <c r="K112" s="58"/>
      <c r="L112" s="10"/>
    </row>
    <row r="113" spans="1:12" s="11" customFormat="1" ht="14.25">
      <c r="A113" s="29" t="s">
        <v>135</v>
      </c>
      <c r="B113" s="30">
        <v>52381364.979999997</v>
      </c>
      <c r="C113" s="30">
        <v>52952778.399999999</v>
      </c>
      <c r="D113" s="64" t="s">
        <v>26</v>
      </c>
      <c r="E113" s="66"/>
      <c r="F113" s="71"/>
      <c r="G113" s="73"/>
      <c r="H113" s="58"/>
      <c r="I113" s="58"/>
      <c r="J113" s="58"/>
      <c r="K113" s="58"/>
      <c r="L113" s="10"/>
    </row>
    <row r="114" spans="1:12" s="11" customFormat="1">
      <c r="A114" s="29" t="s">
        <v>136</v>
      </c>
      <c r="B114" s="64" t="s">
        <v>26</v>
      </c>
      <c r="C114" s="64" t="s">
        <v>26</v>
      </c>
      <c r="D114" s="64" t="s">
        <v>26</v>
      </c>
      <c r="E114" s="68"/>
      <c r="F114" s="65"/>
      <c r="G114" s="74"/>
      <c r="H114" s="10"/>
      <c r="I114" s="10"/>
      <c r="J114" s="10"/>
      <c r="K114" s="10"/>
      <c r="L114" s="10"/>
    </row>
    <row r="115" spans="1:12" s="11" customFormat="1" ht="12.75" customHeight="1">
      <c r="A115" s="269"/>
      <c r="B115" s="269"/>
      <c r="C115" s="269"/>
      <c r="D115" s="269"/>
      <c r="E115" s="10"/>
      <c r="F115" s="65"/>
      <c r="G115" s="10"/>
      <c r="H115" s="10"/>
      <c r="I115" s="10"/>
      <c r="J115" s="10"/>
      <c r="K115" s="10"/>
      <c r="L115" s="10"/>
    </row>
    <row r="116" spans="1:12" s="11" customFormat="1">
      <c r="A116" s="270"/>
      <c r="B116" s="270"/>
      <c r="C116" s="270"/>
      <c r="D116" s="270"/>
      <c r="E116" s="10"/>
      <c r="F116" s="65"/>
      <c r="G116" s="10"/>
      <c r="H116" s="10"/>
      <c r="I116" s="10"/>
      <c r="J116" s="10"/>
      <c r="K116" s="10"/>
      <c r="L116" s="10"/>
    </row>
    <row r="117" spans="1:12" s="11" customFormat="1">
      <c r="A117" s="75"/>
      <c r="B117" s="66"/>
      <c r="C117" s="66"/>
      <c r="D117" s="10"/>
      <c r="E117" s="10"/>
      <c r="F117" s="65"/>
      <c r="G117" s="10"/>
      <c r="H117" s="10"/>
      <c r="I117" s="10"/>
      <c r="J117" s="10"/>
      <c r="K117" s="10"/>
      <c r="L117" s="10"/>
    </row>
    <row r="118" spans="1:12" s="11" customFormat="1">
      <c r="A118" s="9" t="s">
        <v>137</v>
      </c>
      <c r="B118" s="10"/>
      <c r="C118" s="10"/>
      <c r="D118" s="10"/>
      <c r="E118" s="10"/>
      <c r="F118" s="10"/>
      <c r="G118" s="10"/>
      <c r="H118" s="10"/>
      <c r="I118" s="10"/>
      <c r="J118" s="10"/>
      <c r="K118" s="10"/>
      <c r="L118" s="10"/>
    </row>
    <row r="119" spans="1:12" s="11" customFormat="1" ht="12.75" customHeight="1">
      <c r="A119" s="10"/>
      <c r="B119" s="76" t="s">
        <v>717</v>
      </c>
      <c r="C119" s="280" t="s">
        <v>138</v>
      </c>
      <c r="D119" s="281"/>
      <c r="E119" s="282"/>
      <c r="F119" s="10"/>
      <c r="G119" s="77" t="s">
        <v>139</v>
      </c>
      <c r="H119" s="78"/>
      <c r="I119" s="78"/>
      <c r="J119" s="49"/>
      <c r="K119" s="50"/>
      <c r="L119" s="10"/>
    </row>
    <row r="120" spans="1:12" s="11" customFormat="1">
      <c r="A120" s="29" t="s">
        <v>140</v>
      </c>
      <c r="B120" s="30">
        <v>20695394204.880001</v>
      </c>
      <c r="C120" s="265" t="s">
        <v>141</v>
      </c>
      <c r="D120" s="266"/>
      <c r="E120" s="267"/>
      <c r="F120" s="10"/>
      <c r="G120" s="79"/>
      <c r="H120" s="80"/>
      <c r="I120" s="80"/>
      <c r="J120" s="81"/>
      <c r="K120" s="82"/>
      <c r="L120" s="10"/>
    </row>
    <row r="121" spans="1:12" s="11" customFormat="1" ht="14.25">
      <c r="A121" s="29" t="s">
        <v>142</v>
      </c>
      <c r="B121" s="72">
        <v>2315555079.1700001</v>
      </c>
      <c r="C121" s="265" t="s">
        <v>143</v>
      </c>
      <c r="D121" s="266"/>
      <c r="E121" s="267"/>
      <c r="F121" s="10"/>
      <c r="G121" s="83" t="s">
        <v>144</v>
      </c>
      <c r="H121" s="80"/>
      <c r="I121" s="80"/>
      <c r="J121" s="81"/>
      <c r="K121" s="82"/>
      <c r="L121" s="10"/>
    </row>
    <row r="122" spans="1:12" s="11" customFormat="1">
      <c r="A122" s="29" t="s">
        <v>145</v>
      </c>
      <c r="B122" s="30">
        <v>0</v>
      </c>
      <c r="C122" s="265" t="s">
        <v>146</v>
      </c>
      <c r="D122" s="266"/>
      <c r="E122" s="267"/>
      <c r="F122" s="10"/>
      <c r="G122" s="84" t="s">
        <v>147</v>
      </c>
      <c r="H122" s="85">
        <f>ROUND(H139,2)</f>
        <v>22802285817.389999</v>
      </c>
      <c r="I122" s="80" t="s">
        <v>148</v>
      </c>
      <c r="J122" s="81"/>
      <c r="K122" s="82"/>
      <c r="L122" s="10"/>
    </row>
    <row r="123" spans="1:12" s="11" customFormat="1" ht="12.75" customHeight="1">
      <c r="A123" s="29" t="s">
        <v>149</v>
      </c>
      <c r="B123" s="30">
        <v>0</v>
      </c>
      <c r="C123" s="265" t="s">
        <v>150</v>
      </c>
      <c r="D123" s="266"/>
      <c r="E123" s="267"/>
      <c r="F123" s="10"/>
      <c r="G123" s="84" t="s">
        <v>151</v>
      </c>
      <c r="H123" s="85">
        <f>ROUND(H154,2)</f>
        <v>20695394204.880001</v>
      </c>
      <c r="I123" s="261" t="s">
        <v>152</v>
      </c>
      <c r="J123" s="261"/>
      <c r="K123" s="262"/>
      <c r="L123" s="10"/>
    </row>
    <row r="124" spans="1:12" s="11" customFormat="1">
      <c r="A124" s="29" t="s">
        <v>153</v>
      </c>
      <c r="B124" s="30">
        <v>0</v>
      </c>
      <c r="C124" s="265" t="s">
        <v>154</v>
      </c>
      <c r="D124" s="266"/>
      <c r="E124" s="267"/>
      <c r="F124" s="10"/>
      <c r="G124" s="86"/>
      <c r="H124" s="87"/>
      <c r="I124" s="263"/>
      <c r="J124" s="263"/>
      <c r="K124" s="264"/>
      <c r="L124" s="10"/>
    </row>
    <row r="125" spans="1:12" s="11" customFormat="1" ht="14.25">
      <c r="A125" s="88" t="s">
        <v>155</v>
      </c>
      <c r="B125" s="30">
        <v>1131368567.26</v>
      </c>
      <c r="C125" s="274" t="s">
        <v>156</v>
      </c>
      <c r="D125" s="275"/>
      <c r="E125" s="276"/>
      <c r="F125" s="10"/>
      <c r="G125" s="83"/>
      <c r="H125" s="80"/>
      <c r="I125" s="80"/>
      <c r="J125" s="81"/>
      <c r="K125" s="82"/>
      <c r="L125" s="10"/>
    </row>
    <row r="126" spans="1:12" s="11" customFormat="1" ht="14.25">
      <c r="A126" s="29" t="s">
        <v>157</v>
      </c>
      <c r="B126" s="30">
        <v>0</v>
      </c>
      <c r="C126" s="274" t="s">
        <v>158</v>
      </c>
      <c r="D126" s="275"/>
      <c r="E126" s="276"/>
      <c r="F126" s="10"/>
      <c r="G126" s="84" t="s">
        <v>159</v>
      </c>
      <c r="H126" s="80" t="s">
        <v>160</v>
      </c>
      <c r="I126" s="80"/>
      <c r="J126" s="81"/>
      <c r="K126" s="82"/>
      <c r="L126" s="10"/>
    </row>
    <row r="127" spans="1:12" s="11" customFormat="1" ht="14.25">
      <c r="A127" s="29" t="s">
        <v>161</v>
      </c>
      <c r="B127" s="30">
        <v>0</v>
      </c>
      <c r="C127" s="274" t="s">
        <v>162</v>
      </c>
      <c r="D127" s="275"/>
      <c r="E127" s="276"/>
      <c r="F127" s="10"/>
      <c r="G127" s="89" t="s">
        <v>163</v>
      </c>
      <c r="H127" s="80" t="s">
        <v>164</v>
      </c>
      <c r="I127" s="80"/>
      <c r="J127" s="81"/>
      <c r="K127" s="82"/>
      <c r="L127" s="10"/>
    </row>
    <row r="128" spans="1:12" s="11" customFormat="1">
      <c r="A128" s="29" t="s">
        <v>165</v>
      </c>
      <c r="B128" s="30">
        <v>383524518.39999998</v>
      </c>
      <c r="C128" s="265" t="s">
        <v>166</v>
      </c>
      <c r="D128" s="266"/>
      <c r="E128" s="267"/>
      <c r="F128" s="10"/>
      <c r="G128" s="83"/>
      <c r="H128" s="85">
        <f>D223</f>
        <v>23189656093.290001</v>
      </c>
      <c r="I128" s="80" t="s">
        <v>167</v>
      </c>
      <c r="J128" s="81"/>
      <c r="K128" s="82"/>
      <c r="L128" s="10"/>
    </row>
    <row r="129" spans="1:12" s="11" customFormat="1">
      <c r="A129" s="29" t="s">
        <v>168</v>
      </c>
      <c r="B129" s="30">
        <v>53420.480000000003</v>
      </c>
      <c r="C129" s="265" t="s">
        <v>169</v>
      </c>
      <c r="D129" s="266"/>
      <c r="E129" s="267"/>
      <c r="F129" s="10"/>
      <c r="G129" s="83"/>
      <c r="H129" s="90">
        <v>22802285817.389999</v>
      </c>
      <c r="I129" s="80" t="s">
        <v>170</v>
      </c>
      <c r="J129" s="81"/>
      <c r="K129" s="82"/>
      <c r="L129" s="10"/>
    </row>
    <row r="130" spans="1:12" s="11" customFormat="1">
      <c r="A130" s="29" t="s">
        <v>171</v>
      </c>
      <c r="B130" s="30">
        <v>0</v>
      </c>
      <c r="C130" s="277" t="s">
        <v>172</v>
      </c>
      <c r="D130" s="278"/>
      <c r="E130" s="279"/>
      <c r="F130" s="10"/>
      <c r="G130" s="83"/>
      <c r="H130" s="91" t="s">
        <v>173</v>
      </c>
      <c r="I130" s="80"/>
      <c r="J130" s="81"/>
      <c r="K130" s="82"/>
      <c r="L130" s="10"/>
    </row>
    <row r="131" spans="1:12" s="11" customFormat="1" ht="12.75" customHeight="1">
      <c r="A131" s="29" t="s">
        <v>174</v>
      </c>
      <c r="B131" s="30">
        <v>21496002777.91</v>
      </c>
      <c r="C131" s="10"/>
      <c r="D131" s="10"/>
      <c r="E131" s="10"/>
      <c r="F131" s="10"/>
      <c r="G131" s="83"/>
      <c r="H131" s="91">
        <v>0.75</v>
      </c>
      <c r="I131" s="80" t="s">
        <v>175</v>
      </c>
      <c r="J131" s="81"/>
      <c r="K131" s="82"/>
      <c r="L131" s="10"/>
    </row>
    <row r="132" spans="1:12" s="11" customFormat="1" ht="12.75" customHeight="1">
      <c r="A132" s="29" t="s">
        <v>176</v>
      </c>
      <c r="B132" s="30" t="s">
        <v>177</v>
      </c>
      <c r="C132" s="10"/>
      <c r="D132" s="10"/>
      <c r="E132" s="10"/>
      <c r="F132" s="10"/>
      <c r="G132" s="83"/>
      <c r="H132" s="92" t="s">
        <v>178</v>
      </c>
      <c r="I132" s="80" t="s">
        <v>179</v>
      </c>
      <c r="J132" s="81"/>
      <c r="K132" s="82"/>
      <c r="L132" s="10"/>
    </row>
    <row r="133" spans="1:12" s="11" customFormat="1">
      <c r="A133" s="29" t="s">
        <v>180</v>
      </c>
      <c r="B133" s="93">
        <v>0.89280000000000004</v>
      </c>
      <c r="C133" s="10"/>
      <c r="D133" s="10"/>
      <c r="E133" s="10"/>
      <c r="F133" s="10"/>
      <c r="G133" s="83"/>
      <c r="H133" s="91">
        <v>0.25</v>
      </c>
      <c r="I133" s="80" t="s">
        <v>181</v>
      </c>
      <c r="J133" s="81"/>
      <c r="K133" s="82"/>
      <c r="L133" s="10"/>
    </row>
    <row r="134" spans="1:12" s="11" customFormat="1" ht="12.75" customHeight="1">
      <c r="A134" s="29" t="s">
        <v>182</v>
      </c>
      <c r="B134" s="93">
        <v>0.91</v>
      </c>
      <c r="C134" s="94"/>
      <c r="D134" s="10"/>
      <c r="E134" s="10"/>
      <c r="F134" s="10"/>
      <c r="G134" s="83"/>
      <c r="H134" s="80" t="s">
        <v>183</v>
      </c>
      <c r="I134" s="80"/>
      <c r="J134" s="81"/>
      <c r="K134" s="82"/>
      <c r="L134" s="10"/>
    </row>
    <row r="135" spans="1:12" s="11" customFormat="1" ht="12.75" customHeight="1">
      <c r="A135" s="29" t="s">
        <v>184</v>
      </c>
      <c r="B135" s="93">
        <v>0.89280000000000004</v>
      </c>
      <c r="C135" s="94"/>
      <c r="D135" s="10"/>
      <c r="E135" s="10"/>
      <c r="F135" s="10"/>
      <c r="G135" s="89" t="s">
        <v>185</v>
      </c>
      <c r="H135" s="81" t="s">
        <v>186</v>
      </c>
      <c r="I135" s="80"/>
      <c r="J135" s="81"/>
      <c r="K135" s="82"/>
      <c r="L135" s="10"/>
    </row>
    <row r="136" spans="1:12" s="11" customFormat="1">
      <c r="A136" s="29" t="s">
        <v>187</v>
      </c>
      <c r="B136" s="93">
        <v>0.91</v>
      </c>
      <c r="C136" s="10"/>
      <c r="D136" s="10"/>
      <c r="E136" s="10"/>
      <c r="F136" s="10"/>
      <c r="G136" s="89"/>
      <c r="H136" s="85">
        <v>0</v>
      </c>
      <c r="I136" s="80" t="s">
        <v>188</v>
      </c>
      <c r="J136" s="81"/>
      <c r="K136" s="82"/>
      <c r="L136" s="10"/>
    </row>
    <row r="137" spans="1:12" s="11" customFormat="1">
      <c r="A137" s="29" t="s">
        <v>189</v>
      </c>
      <c r="B137" s="30">
        <v>3360089842.79</v>
      </c>
      <c r="C137" s="66"/>
      <c r="D137" s="95"/>
      <c r="E137" s="10"/>
      <c r="F137" s="10"/>
      <c r="G137" s="83"/>
      <c r="H137" s="85">
        <v>0</v>
      </c>
      <c r="I137" s="80" t="s">
        <v>190</v>
      </c>
      <c r="J137" s="81"/>
      <c r="K137" s="82"/>
      <c r="L137" s="10"/>
    </row>
    <row r="138" spans="1:12" s="11" customFormat="1">
      <c r="A138" s="29" t="s">
        <v>191</v>
      </c>
      <c r="B138" s="93">
        <v>0.18529999999999999</v>
      </c>
      <c r="C138" s="10"/>
      <c r="D138" s="95"/>
      <c r="E138" s="10"/>
      <c r="F138" s="10"/>
      <c r="G138" s="83"/>
      <c r="H138" s="80"/>
      <c r="I138" s="80"/>
      <c r="J138" s="81"/>
      <c r="K138" s="82"/>
      <c r="L138" s="10"/>
    </row>
    <row r="139" spans="1:12" s="11" customFormat="1">
      <c r="A139" s="59"/>
      <c r="B139" s="58"/>
      <c r="C139" s="10"/>
      <c r="D139" s="10"/>
      <c r="E139" s="10"/>
      <c r="F139" s="10"/>
      <c r="G139" s="83"/>
      <c r="H139" s="85">
        <f>ROUND(H129,2)</f>
        <v>22802285817.389999</v>
      </c>
      <c r="I139" s="80" t="s">
        <v>192</v>
      </c>
      <c r="J139" s="81"/>
      <c r="K139" s="82"/>
      <c r="L139" s="10"/>
    </row>
    <row r="140" spans="1:12" s="11" customFormat="1">
      <c r="A140" s="58"/>
      <c r="B140" s="58"/>
      <c r="C140" s="10"/>
      <c r="D140" s="10"/>
      <c r="E140" s="10"/>
      <c r="F140" s="10"/>
      <c r="G140" s="83"/>
      <c r="H140" s="85"/>
      <c r="I140" s="80"/>
      <c r="J140" s="81"/>
      <c r="K140" s="82"/>
      <c r="L140" s="10"/>
    </row>
    <row r="141" spans="1:12" s="11" customFormat="1" ht="14.25">
      <c r="A141" s="51" t="s">
        <v>193</v>
      </c>
      <c r="B141" s="96"/>
      <c r="C141" s="10"/>
      <c r="D141" s="53"/>
      <c r="E141" s="10"/>
      <c r="F141" s="10"/>
      <c r="G141" s="84" t="s">
        <v>194</v>
      </c>
      <c r="H141" s="80" t="s">
        <v>195</v>
      </c>
      <c r="I141" s="80"/>
      <c r="J141" s="81"/>
      <c r="K141" s="82"/>
      <c r="L141" s="10"/>
    </row>
    <row r="142" spans="1:12" s="11" customFormat="1" ht="14.25">
      <c r="A142" s="51" t="s">
        <v>196</v>
      </c>
      <c r="B142" s="73"/>
      <c r="C142" s="10"/>
      <c r="D142" s="10"/>
      <c r="E142" s="10"/>
      <c r="F142" s="10"/>
      <c r="G142" s="89" t="s">
        <v>163</v>
      </c>
      <c r="H142" s="80" t="s">
        <v>164</v>
      </c>
      <c r="I142" s="80"/>
      <c r="J142" s="81"/>
      <c r="K142" s="82"/>
      <c r="L142" s="10"/>
    </row>
    <row r="143" spans="1:12" s="11" customFormat="1">
      <c r="A143" s="53" t="s">
        <v>197</v>
      </c>
      <c r="B143" s="58"/>
      <c r="C143" s="10"/>
      <c r="D143" s="10"/>
      <c r="E143" s="10"/>
      <c r="F143" s="10"/>
      <c r="G143" s="83"/>
      <c r="H143" s="85">
        <f>D223</f>
        <v>23189656093.290001</v>
      </c>
      <c r="I143" s="80" t="s">
        <v>167</v>
      </c>
      <c r="J143" s="81"/>
      <c r="K143" s="82"/>
      <c r="L143" s="10"/>
    </row>
    <row r="144" spans="1:12" s="11" customFormat="1" ht="14.25">
      <c r="A144" s="51" t="s">
        <v>198</v>
      </c>
      <c r="B144" s="96"/>
      <c r="C144" s="10"/>
      <c r="D144" s="53"/>
      <c r="E144" s="10"/>
      <c r="F144" s="10"/>
      <c r="G144" s="83"/>
      <c r="H144" s="90">
        <v>23180325050.27</v>
      </c>
      <c r="I144" s="80" t="s">
        <v>199</v>
      </c>
      <c r="J144" s="81"/>
      <c r="K144" s="82"/>
      <c r="L144" s="10"/>
    </row>
    <row r="145" spans="1:12" s="11" customFormat="1" ht="14.25">
      <c r="A145" s="53" t="s">
        <v>200</v>
      </c>
      <c r="B145" s="58"/>
      <c r="C145" s="10"/>
      <c r="D145" s="53" t="s">
        <v>713</v>
      </c>
      <c r="E145" s="10"/>
      <c r="F145" s="10"/>
      <c r="G145" s="83"/>
      <c r="H145" s="91" t="s">
        <v>201</v>
      </c>
      <c r="I145" s="80"/>
      <c r="J145" s="81"/>
      <c r="K145" s="82"/>
      <c r="L145" s="10"/>
    </row>
    <row r="146" spans="1:12" s="11" customFormat="1" ht="14.25">
      <c r="A146" s="51" t="s">
        <v>202</v>
      </c>
      <c r="B146" s="10"/>
      <c r="C146" s="10"/>
      <c r="D146" s="10"/>
      <c r="E146" s="10"/>
      <c r="F146" s="10"/>
      <c r="G146" s="83"/>
      <c r="H146" s="97" t="s">
        <v>203</v>
      </c>
      <c r="I146" s="80" t="s">
        <v>175</v>
      </c>
      <c r="J146" s="81"/>
      <c r="K146" s="82"/>
      <c r="L146" s="10"/>
    </row>
    <row r="147" spans="1:12" s="11" customFormat="1">
      <c r="A147" s="53" t="s">
        <v>204</v>
      </c>
      <c r="B147" s="10"/>
      <c r="C147" s="10"/>
      <c r="D147" s="10"/>
      <c r="E147" s="10"/>
      <c r="F147" s="10"/>
      <c r="G147" s="83"/>
      <c r="H147" s="92" t="s">
        <v>178</v>
      </c>
      <c r="I147" s="80" t="s">
        <v>179</v>
      </c>
      <c r="J147" s="81"/>
      <c r="K147" s="82"/>
      <c r="L147" s="10"/>
    </row>
    <row r="148" spans="1:12" s="11" customFormat="1" ht="14.25">
      <c r="A148" s="51" t="s">
        <v>205</v>
      </c>
      <c r="B148" s="10"/>
      <c r="C148" s="10"/>
      <c r="D148" s="10"/>
      <c r="E148" s="10"/>
      <c r="F148" s="10"/>
      <c r="G148" s="83"/>
      <c r="H148" s="91">
        <v>0.25</v>
      </c>
      <c r="I148" s="80" t="s">
        <v>181</v>
      </c>
      <c r="J148" s="81"/>
      <c r="K148" s="82"/>
      <c r="L148" s="10"/>
    </row>
    <row r="149" spans="1:12" s="11" customFormat="1">
      <c r="A149" s="53" t="s">
        <v>206</v>
      </c>
      <c r="B149" s="10"/>
      <c r="C149" s="10"/>
      <c r="D149" s="10"/>
      <c r="E149" s="10"/>
      <c r="F149" s="10"/>
      <c r="G149" s="83"/>
      <c r="H149" s="80" t="s">
        <v>183</v>
      </c>
      <c r="I149" s="80"/>
      <c r="J149" s="81"/>
      <c r="K149" s="82"/>
      <c r="L149" s="10"/>
    </row>
    <row r="150" spans="1:12" s="11" customFormat="1" ht="14.25">
      <c r="A150" s="51" t="s">
        <v>207</v>
      </c>
      <c r="B150" s="10"/>
      <c r="C150" s="10"/>
      <c r="D150" s="10"/>
      <c r="E150" s="10"/>
      <c r="F150" s="10"/>
      <c r="G150" s="89" t="s">
        <v>185</v>
      </c>
      <c r="H150" s="81" t="s">
        <v>186</v>
      </c>
      <c r="I150" s="98"/>
      <c r="J150" s="81"/>
      <c r="K150" s="82"/>
      <c r="L150" s="10"/>
    </row>
    <row r="151" spans="1:12" s="11" customFormat="1">
      <c r="A151" s="53" t="s">
        <v>208</v>
      </c>
      <c r="B151" s="10"/>
      <c r="C151" s="10"/>
      <c r="D151" s="10"/>
      <c r="E151" s="10"/>
      <c r="F151" s="10"/>
      <c r="G151" s="83"/>
      <c r="H151" s="85">
        <v>0</v>
      </c>
      <c r="I151" s="80" t="s">
        <v>188</v>
      </c>
      <c r="J151" s="81"/>
      <c r="K151" s="82"/>
      <c r="L151" s="10"/>
    </row>
    <row r="152" spans="1:12" s="11" customFormat="1" ht="14.25">
      <c r="A152" s="51" t="s">
        <v>209</v>
      </c>
      <c r="B152" s="10"/>
      <c r="C152" s="10"/>
      <c r="D152" s="10"/>
      <c r="E152" s="10"/>
      <c r="F152" s="10"/>
      <c r="G152" s="83"/>
      <c r="H152" s="85">
        <v>0</v>
      </c>
      <c r="I152" s="80" t="s">
        <v>190</v>
      </c>
      <c r="J152" s="81"/>
      <c r="K152" s="82"/>
      <c r="L152" s="10"/>
    </row>
    <row r="153" spans="1:12" s="11" customFormat="1">
      <c r="A153" s="53" t="s">
        <v>210</v>
      </c>
      <c r="B153" s="10"/>
      <c r="C153" s="10"/>
      <c r="D153" s="10"/>
      <c r="E153" s="10"/>
      <c r="F153" s="10"/>
      <c r="G153" s="83"/>
      <c r="H153" s="80"/>
      <c r="I153" s="80"/>
      <c r="J153" s="81"/>
      <c r="K153" s="82"/>
      <c r="L153" s="10"/>
    </row>
    <row r="154" spans="1:12" s="11" customFormat="1" ht="12.75" customHeight="1">
      <c r="A154" s="51" t="s">
        <v>211</v>
      </c>
      <c r="B154" s="10"/>
      <c r="C154" s="10"/>
      <c r="D154" s="10"/>
      <c r="E154" s="10"/>
      <c r="F154" s="10"/>
      <c r="G154" s="83"/>
      <c r="H154" s="90">
        <v>20695394204.880001</v>
      </c>
      <c r="I154" s="81" t="s">
        <v>212</v>
      </c>
      <c r="J154" s="81"/>
      <c r="K154" s="82"/>
      <c r="L154" s="10"/>
    </row>
    <row r="155" spans="1:12" s="11" customFormat="1">
      <c r="A155" s="53" t="s">
        <v>213</v>
      </c>
      <c r="B155" s="10"/>
      <c r="C155" s="10"/>
      <c r="D155" s="10"/>
      <c r="E155" s="10"/>
      <c r="F155" s="10"/>
      <c r="G155" s="86"/>
      <c r="H155" s="87"/>
      <c r="I155" s="99"/>
      <c r="J155" s="99"/>
      <c r="K155" s="100"/>
      <c r="L155" s="10"/>
    </row>
    <row r="156" spans="1:12" s="11" customFormat="1">
      <c r="A156" s="75"/>
      <c r="B156" s="75"/>
      <c r="C156" s="10"/>
      <c r="D156" s="10"/>
      <c r="E156" s="10"/>
      <c r="F156" s="10"/>
      <c r="G156" s="10"/>
      <c r="H156" s="10"/>
      <c r="I156" s="10"/>
      <c r="J156" s="10"/>
      <c r="K156" s="10"/>
      <c r="L156" s="10"/>
    </row>
    <row r="157" spans="1:12" s="2" customFormat="1" ht="25.5" customHeight="1">
      <c r="A157" s="256" t="s">
        <v>0</v>
      </c>
      <c r="B157" s="256"/>
      <c r="C157" s="256"/>
      <c r="D157" s="256"/>
      <c r="E157" s="256"/>
      <c r="F157" s="256"/>
      <c r="G157" s="256"/>
      <c r="H157" s="256"/>
      <c r="I157" s="256"/>
      <c r="J157" s="256"/>
      <c r="K157" s="256"/>
      <c r="L157" s="1"/>
    </row>
    <row r="158" spans="1:12" s="2" customFormat="1" ht="25.5" customHeight="1">
      <c r="A158" s="256"/>
      <c r="B158" s="256"/>
      <c r="C158" s="256"/>
      <c r="D158" s="256"/>
      <c r="E158" s="256"/>
      <c r="F158" s="256"/>
      <c r="G158" s="256"/>
      <c r="H158" s="256"/>
      <c r="I158" s="256"/>
      <c r="J158" s="256"/>
      <c r="K158" s="256"/>
      <c r="L158" s="1"/>
    </row>
    <row r="159" spans="1:12" s="2" customFormat="1" ht="25.5" customHeight="1">
      <c r="A159" s="257"/>
      <c r="B159" s="257"/>
      <c r="C159" s="257"/>
      <c r="D159" s="257"/>
      <c r="E159" s="257"/>
      <c r="F159" s="257"/>
      <c r="G159" s="257"/>
      <c r="H159" s="257"/>
      <c r="I159" s="257"/>
      <c r="J159" s="257"/>
      <c r="K159" s="257"/>
      <c r="L159" s="3"/>
    </row>
    <row r="160" spans="1:12" s="11" customFormat="1">
      <c r="A160" s="101" t="s">
        <v>718</v>
      </c>
      <c r="C160" s="10"/>
      <c r="D160" s="10"/>
      <c r="E160" s="10"/>
      <c r="F160" s="10"/>
      <c r="G160" s="10"/>
      <c r="H160" s="10"/>
      <c r="I160" s="10"/>
      <c r="J160" s="10"/>
      <c r="K160" s="10"/>
      <c r="L160" s="10"/>
    </row>
    <row r="161" spans="1:12" s="11" customFormat="1">
      <c r="A161" s="9"/>
      <c r="B161" s="10"/>
      <c r="C161" s="10"/>
      <c r="D161" s="10"/>
      <c r="E161" s="10"/>
      <c r="F161" s="10"/>
      <c r="G161" s="10"/>
      <c r="H161" s="10"/>
      <c r="I161" s="10"/>
      <c r="J161" s="10"/>
      <c r="K161" s="10"/>
      <c r="L161" s="10"/>
    </row>
    <row r="162" spans="1:12" s="11" customFormat="1" ht="14.25">
      <c r="A162" s="12" t="s">
        <v>214</v>
      </c>
      <c r="B162" s="102" t="s">
        <v>215</v>
      </c>
      <c r="C162" s="10"/>
      <c r="D162" s="51" t="s">
        <v>216</v>
      </c>
      <c r="E162" s="10"/>
      <c r="F162" s="10"/>
      <c r="G162" s="10"/>
      <c r="H162" s="10"/>
      <c r="I162" s="10"/>
      <c r="J162" s="10"/>
      <c r="K162" s="10"/>
      <c r="L162" s="10"/>
    </row>
    <row r="163" spans="1:12" s="11" customFormat="1" ht="14.25">
      <c r="A163" s="12" t="s">
        <v>217</v>
      </c>
      <c r="B163" s="103" t="s">
        <v>218</v>
      </c>
      <c r="C163" s="10"/>
      <c r="D163" s="51" t="s">
        <v>219</v>
      </c>
      <c r="E163" s="104"/>
      <c r="F163" s="10"/>
      <c r="G163" s="10"/>
      <c r="H163" s="10"/>
      <c r="I163" s="10"/>
      <c r="J163" s="10"/>
      <c r="K163" s="10"/>
      <c r="L163" s="10"/>
    </row>
    <row r="164" spans="1:12" s="11" customFormat="1" ht="25.5">
      <c r="A164" s="12" t="s">
        <v>220</v>
      </c>
      <c r="B164" s="30">
        <v>18135912935.119999</v>
      </c>
      <c r="C164" s="68"/>
      <c r="D164" s="51" t="s">
        <v>221</v>
      </c>
      <c r="E164" s="104"/>
      <c r="F164" s="10"/>
      <c r="G164" s="10"/>
      <c r="H164" s="10"/>
      <c r="I164" s="10"/>
      <c r="J164" s="10"/>
      <c r="K164" s="10"/>
      <c r="L164" s="10"/>
    </row>
    <row r="165" spans="1:12" s="11" customFormat="1" ht="25.5" customHeight="1">
      <c r="A165" s="12" t="s">
        <v>222</v>
      </c>
      <c r="B165" s="30">
        <v>18683993249.689999</v>
      </c>
      <c r="C165" s="10"/>
      <c r="D165" s="51" t="s">
        <v>223</v>
      </c>
      <c r="E165" s="10"/>
      <c r="F165" s="10"/>
      <c r="G165" s="10"/>
      <c r="H165" s="10"/>
      <c r="I165" s="10"/>
      <c r="J165" s="10"/>
      <c r="K165" s="10"/>
      <c r="L165" s="10"/>
    </row>
    <row r="166" spans="1:12" s="11" customFormat="1">
      <c r="A166" s="12" t="s">
        <v>224</v>
      </c>
      <c r="B166" s="30">
        <f>ROUND(D239,2)</f>
        <v>23189656093.290001</v>
      </c>
      <c r="C166" s="10"/>
      <c r="D166" s="53" t="s">
        <v>225</v>
      </c>
      <c r="E166" s="10"/>
      <c r="F166" s="10"/>
      <c r="G166" s="10"/>
      <c r="H166" s="10"/>
      <c r="I166" s="10"/>
      <c r="J166" s="10"/>
      <c r="K166" s="10"/>
      <c r="L166" s="10"/>
    </row>
    <row r="167" spans="1:12" s="11" customFormat="1" ht="12.75" customHeight="1">
      <c r="A167" s="12" t="s">
        <v>226</v>
      </c>
      <c r="B167" s="30">
        <v>3403625261.3699999</v>
      </c>
      <c r="C167" s="10"/>
      <c r="D167" s="51" t="s">
        <v>227</v>
      </c>
      <c r="E167" s="10"/>
      <c r="F167" s="10"/>
      <c r="G167" s="10"/>
      <c r="H167" s="10"/>
      <c r="I167" s="10"/>
      <c r="J167" s="10"/>
      <c r="K167" s="10"/>
      <c r="L167" s="10"/>
    </row>
    <row r="168" spans="1:12" s="11" customFormat="1" ht="14.25">
      <c r="A168" s="12" t="s">
        <v>228</v>
      </c>
      <c r="B168" s="34">
        <v>0</v>
      </c>
      <c r="C168" s="10"/>
      <c r="D168" s="51" t="s">
        <v>229</v>
      </c>
      <c r="E168" s="10"/>
      <c r="F168" s="10"/>
      <c r="G168" s="10"/>
      <c r="H168" s="10"/>
      <c r="I168" s="10"/>
      <c r="J168" s="10"/>
      <c r="K168" s="10"/>
      <c r="L168" s="10"/>
    </row>
    <row r="169" spans="1:12" s="11" customFormat="1" ht="14.25">
      <c r="A169" s="12" t="s">
        <v>230</v>
      </c>
      <c r="B169" s="34">
        <v>0</v>
      </c>
      <c r="C169" s="10"/>
      <c r="D169" s="51" t="s">
        <v>231</v>
      </c>
      <c r="E169" s="10"/>
      <c r="F169" s="10"/>
      <c r="G169" s="10"/>
      <c r="H169" s="10"/>
      <c r="I169" s="10"/>
      <c r="J169" s="10"/>
      <c r="K169" s="10"/>
      <c r="L169" s="10"/>
    </row>
    <row r="170" spans="1:12" s="11" customFormat="1" ht="14.25">
      <c r="A170" s="12" t="s">
        <v>232</v>
      </c>
      <c r="B170" s="34">
        <v>4687202052.7600002</v>
      </c>
      <c r="C170" s="10"/>
      <c r="D170" s="51" t="s">
        <v>233</v>
      </c>
      <c r="E170" s="10"/>
      <c r="F170" s="10"/>
      <c r="G170" s="10"/>
      <c r="H170" s="10"/>
      <c r="I170" s="10"/>
      <c r="J170" s="10"/>
      <c r="K170" s="10"/>
      <c r="L170" s="10"/>
    </row>
    <row r="171" spans="1:12" s="11" customFormat="1" ht="12.75" customHeight="1">
      <c r="A171" s="12" t="s">
        <v>234</v>
      </c>
      <c r="B171" s="34">
        <v>1314731748.6400001</v>
      </c>
      <c r="C171" s="10"/>
      <c r="D171" s="51" t="s">
        <v>235</v>
      </c>
      <c r="E171" s="10"/>
      <c r="F171" s="10"/>
      <c r="G171" s="10"/>
      <c r="H171" s="10"/>
      <c r="I171" s="10"/>
      <c r="J171" s="10"/>
      <c r="K171" s="10"/>
      <c r="L171" s="10"/>
    </row>
    <row r="172" spans="1:12" s="11" customFormat="1" ht="12.75" customHeight="1">
      <c r="A172" s="12" t="s">
        <v>236</v>
      </c>
      <c r="B172" s="30">
        <v>522878166.55000001</v>
      </c>
      <c r="C172" s="10"/>
      <c r="D172" s="105" t="s">
        <v>237</v>
      </c>
      <c r="E172" s="10"/>
      <c r="F172" s="10"/>
      <c r="G172" s="10"/>
      <c r="H172" s="10"/>
      <c r="I172" s="10"/>
      <c r="J172" s="10"/>
      <c r="K172" s="10"/>
      <c r="L172" s="10"/>
    </row>
    <row r="173" spans="1:12" s="11" customFormat="1" ht="14.25">
      <c r="A173" s="12" t="s">
        <v>238</v>
      </c>
      <c r="B173" s="30">
        <v>8278194153.2299995</v>
      </c>
      <c r="C173" s="10"/>
      <c r="D173" s="106"/>
      <c r="E173" s="10"/>
      <c r="F173" s="10"/>
      <c r="G173" s="10"/>
      <c r="H173" s="10"/>
      <c r="I173" s="10"/>
      <c r="J173" s="10"/>
      <c r="K173" s="10"/>
      <c r="L173" s="10"/>
    </row>
    <row r="174" spans="1:12" s="11" customFormat="1" ht="14.25">
      <c r="A174" s="12" t="s">
        <v>239</v>
      </c>
      <c r="B174" s="93">
        <f>B173/B164</f>
        <v>0.45645312606234267</v>
      </c>
      <c r="C174" s="10"/>
      <c r="D174" s="107"/>
      <c r="E174" s="10"/>
      <c r="F174" s="10"/>
      <c r="G174" s="10"/>
      <c r="H174" s="10"/>
      <c r="I174" s="10"/>
      <c r="J174" s="10"/>
      <c r="K174" s="10"/>
      <c r="L174" s="10"/>
    </row>
    <row r="175" spans="1:12" s="11" customFormat="1" ht="14.25">
      <c r="A175" s="12" t="s">
        <v>240</v>
      </c>
      <c r="B175" s="108">
        <v>262171</v>
      </c>
      <c r="C175" s="10"/>
      <c r="D175" s="51"/>
      <c r="E175" s="10"/>
      <c r="F175" s="10"/>
      <c r="G175" s="10"/>
      <c r="H175" s="10"/>
      <c r="I175" s="10"/>
      <c r="J175" s="10"/>
      <c r="K175" s="10"/>
      <c r="L175" s="10"/>
    </row>
    <row r="176" spans="1:12" s="11" customFormat="1" ht="14.25">
      <c r="A176" s="12" t="s">
        <v>241</v>
      </c>
      <c r="B176" s="34">
        <f>ROUND(B166/B175,2)</f>
        <v>88452.41</v>
      </c>
      <c r="C176" s="10"/>
      <c r="D176" s="107"/>
      <c r="E176" s="10"/>
      <c r="F176" s="10"/>
      <c r="G176" s="10"/>
      <c r="H176" s="10"/>
      <c r="I176" s="10"/>
      <c r="J176" s="10"/>
      <c r="K176" s="10"/>
      <c r="L176" s="10"/>
    </row>
    <row r="177" spans="1:12" s="11" customFormat="1" ht="14.25">
      <c r="A177" s="12" t="s">
        <v>242</v>
      </c>
      <c r="B177" s="109">
        <v>0.59899999999999998</v>
      </c>
      <c r="C177" s="10"/>
      <c r="D177" s="106"/>
      <c r="E177" s="10"/>
      <c r="F177" s="10"/>
      <c r="G177" s="10"/>
      <c r="H177" s="10"/>
      <c r="I177" s="10"/>
      <c r="J177" s="10"/>
      <c r="K177" s="10"/>
      <c r="L177" s="10"/>
    </row>
    <row r="178" spans="1:12" s="11" customFormat="1" ht="14.25">
      <c r="A178" s="12" t="s">
        <v>243</v>
      </c>
      <c r="B178" s="109">
        <v>0.53700000000000003</v>
      </c>
      <c r="C178" s="110"/>
      <c r="D178" s="111"/>
      <c r="E178" s="58"/>
      <c r="F178" s="58"/>
      <c r="G178" s="58"/>
      <c r="H178" s="58"/>
      <c r="I178" s="58"/>
      <c r="J178" s="58"/>
      <c r="K178" s="58"/>
      <c r="L178" s="10"/>
    </row>
    <row r="179" spans="1:12" s="11" customFormat="1" ht="14.25">
      <c r="A179" s="12" t="s">
        <v>244</v>
      </c>
      <c r="B179" s="112">
        <v>67.622100000000003</v>
      </c>
      <c r="C179" s="10"/>
      <c r="D179" s="105"/>
      <c r="E179" s="58"/>
      <c r="F179" s="58"/>
      <c r="G179" s="58"/>
      <c r="H179" s="58"/>
      <c r="I179" s="58"/>
      <c r="J179" s="58"/>
      <c r="K179" s="58"/>
      <c r="L179" s="10"/>
    </row>
    <row r="180" spans="1:12" s="11" customFormat="1" ht="14.25">
      <c r="A180" s="12" t="s">
        <v>245</v>
      </c>
      <c r="B180" s="112">
        <v>216.83840000000001</v>
      </c>
      <c r="C180" s="10"/>
      <c r="D180" s="107"/>
      <c r="E180" s="107"/>
      <c r="F180" s="58"/>
      <c r="G180" s="58"/>
      <c r="H180" s="58"/>
      <c r="I180" s="58"/>
      <c r="J180" s="58"/>
      <c r="K180" s="58"/>
      <c r="L180" s="10"/>
    </row>
    <row r="181" spans="1:12" s="11" customFormat="1" ht="14.25">
      <c r="A181" s="12" t="s">
        <v>246</v>
      </c>
      <c r="B181" s="113">
        <v>2.4502034008239568E-2</v>
      </c>
      <c r="C181" s="10"/>
      <c r="D181" s="111"/>
      <c r="E181" s="114"/>
      <c r="F181" s="58"/>
      <c r="G181" s="58"/>
      <c r="H181" s="58"/>
      <c r="I181" s="58"/>
      <c r="J181" s="58"/>
      <c r="K181" s="58"/>
      <c r="L181" s="10"/>
    </row>
    <row r="182" spans="1:12" s="11" customFormat="1" ht="14.25">
      <c r="A182" s="12" t="s">
        <v>247</v>
      </c>
      <c r="B182" s="113">
        <v>4.99E-2</v>
      </c>
      <c r="C182" s="10"/>
      <c r="D182" s="105"/>
      <c r="E182" s="58"/>
      <c r="F182" s="58"/>
      <c r="G182" s="58"/>
      <c r="H182" s="58"/>
      <c r="I182" s="58"/>
      <c r="J182" s="58"/>
      <c r="K182" s="58"/>
      <c r="L182" s="10"/>
    </row>
    <row r="183" spans="1:12" s="11" customFormat="1" ht="14.25">
      <c r="A183" s="12" t="s">
        <v>248</v>
      </c>
      <c r="B183" s="113">
        <v>3.5863951767573843E-2</v>
      </c>
      <c r="C183" s="10"/>
      <c r="D183" s="105"/>
      <c r="E183" s="58"/>
      <c r="F183" s="58"/>
      <c r="G183" s="58"/>
      <c r="H183" s="58"/>
      <c r="I183" s="58"/>
      <c r="J183" s="58"/>
      <c r="K183" s="58"/>
      <c r="L183" s="10"/>
    </row>
    <row r="184" spans="1:12" s="11" customFormat="1" ht="14.25">
      <c r="A184" s="12" t="s">
        <v>249</v>
      </c>
      <c r="B184" s="113">
        <v>3.2051280842794815E-2</v>
      </c>
      <c r="C184" s="10"/>
      <c r="D184" s="115"/>
      <c r="E184" s="58"/>
      <c r="F184" s="58"/>
      <c r="G184" s="58"/>
      <c r="H184" s="58"/>
      <c r="I184" s="58"/>
      <c r="J184" s="58"/>
      <c r="K184" s="58"/>
      <c r="L184" s="10"/>
    </row>
    <row r="185" spans="1:12" s="11" customFormat="1" ht="14.25">
      <c r="A185" s="29" t="s">
        <v>250</v>
      </c>
      <c r="B185" s="113">
        <v>3.9058433009351683E-2</v>
      </c>
      <c r="C185" s="58"/>
      <c r="D185" s="58"/>
      <c r="E185" s="58"/>
      <c r="F185" s="58"/>
      <c r="G185" s="58"/>
      <c r="H185" s="58"/>
      <c r="I185" s="58"/>
      <c r="J185" s="58"/>
      <c r="K185" s="58"/>
      <c r="L185" s="10"/>
    </row>
    <row r="186" spans="1:12" s="11" customFormat="1" ht="14.25">
      <c r="A186" s="29" t="s">
        <v>251</v>
      </c>
      <c r="B186" s="113">
        <v>3.5224428215518237E-2</v>
      </c>
      <c r="C186" s="58"/>
      <c r="D186" s="58"/>
      <c r="E186" s="58"/>
      <c r="F186" s="58"/>
      <c r="G186" s="58"/>
      <c r="H186" s="58"/>
      <c r="I186" s="58"/>
      <c r="J186" s="58"/>
      <c r="K186" s="58"/>
      <c r="L186" s="10"/>
    </row>
    <row r="187" spans="1:12" s="11" customFormat="1">
      <c r="A187" s="29" t="s">
        <v>252</v>
      </c>
      <c r="B187" s="113" t="s">
        <v>26</v>
      </c>
      <c r="C187" s="58"/>
      <c r="D187" s="58"/>
      <c r="E187" s="58"/>
      <c r="F187" s="58"/>
      <c r="G187" s="58"/>
      <c r="H187" s="58"/>
      <c r="I187" s="58"/>
      <c r="J187" s="58"/>
      <c r="K187" s="58"/>
      <c r="L187" s="10"/>
    </row>
    <row r="188" spans="1:12" s="11" customFormat="1" ht="14.25">
      <c r="A188" s="29" t="s">
        <v>253</v>
      </c>
      <c r="B188" s="116" t="s">
        <v>26</v>
      </c>
      <c r="C188" s="58"/>
      <c r="D188" s="58"/>
      <c r="E188" s="107"/>
      <c r="F188" s="117"/>
      <c r="G188" s="117"/>
      <c r="H188" s="58"/>
      <c r="I188" s="58"/>
      <c r="J188" s="58"/>
      <c r="K188" s="58"/>
      <c r="L188" s="10"/>
    </row>
    <row r="189" spans="1:12" s="11" customFormat="1" ht="12.75" customHeight="1">
      <c r="A189" s="12" t="s">
        <v>254</v>
      </c>
      <c r="B189" s="118" t="s">
        <v>255</v>
      </c>
      <c r="C189" s="119"/>
      <c r="D189" s="58"/>
      <c r="E189" s="58"/>
      <c r="F189" s="58"/>
      <c r="G189" s="58"/>
      <c r="H189" s="58"/>
      <c r="I189" s="58"/>
      <c r="J189" s="58"/>
      <c r="K189" s="58"/>
      <c r="L189" s="10"/>
    </row>
    <row r="190" spans="1:12" s="11" customFormat="1" ht="12.75" customHeight="1">
      <c r="A190" s="12" t="s">
        <v>256</v>
      </c>
      <c r="B190" s="120" t="s">
        <v>257</v>
      </c>
      <c r="C190" s="119"/>
      <c r="D190" s="58"/>
      <c r="E190" s="58"/>
      <c r="F190" s="115"/>
      <c r="G190" s="58"/>
      <c r="H190" s="58"/>
      <c r="I190" s="58"/>
      <c r="J190" s="58"/>
      <c r="K190" s="58"/>
      <c r="L190" s="10"/>
    </row>
    <row r="191" spans="1:12" s="11" customFormat="1" ht="12.75" customHeight="1">
      <c r="A191" s="12" t="s">
        <v>258</v>
      </c>
      <c r="B191" s="121">
        <v>0.05</v>
      </c>
      <c r="C191" s="119"/>
      <c r="D191" s="58"/>
      <c r="E191" s="58"/>
      <c r="F191" s="58"/>
      <c r="G191" s="58"/>
      <c r="H191" s="58"/>
      <c r="I191" s="58"/>
      <c r="J191" s="58"/>
      <c r="K191" s="58"/>
      <c r="L191" s="10"/>
    </row>
    <row r="192" spans="1:12" s="11" customFormat="1" ht="12.75" customHeight="1">
      <c r="A192" s="10"/>
      <c r="B192" s="10"/>
      <c r="C192" s="119"/>
      <c r="D192" s="58"/>
      <c r="E192" s="58"/>
      <c r="F192" s="58"/>
      <c r="G192" s="58"/>
      <c r="H192" s="58"/>
      <c r="I192" s="58"/>
      <c r="J192" s="58"/>
      <c r="K192" s="58"/>
      <c r="L192" s="10"/>
    </row>
    <row r="193" spans="1:12" s="11" customFormat="1">
      <c r="A193" s="10"/>
      <c r="B193" s="10"/>
      <c r="C193" s="58"/>
      <c r="D193" s="58"/>
      <c r="E193" s="58"/>
      <c r="F193" s="58"/>
      <c r="G193" s="58"/>
      <c r="H193" s="58"/>
      <c r="I193" s="58"/>
      <c r="J193" s="58"/>
      <c r="K193" s="58"/>
      <c r="L193" s="10"/>
    </row>
    <row r="194" spans="1:12" s="11" customFormat="1">
      <c r="A194" s="9" t="s">
        <v>259</v>
      </c>
      <c r="B194" s="10"/>
      <c r="C194" s="58"/>
      <c r="D194" s="58"/>
      <c r="E194" s="122"/>
      <c r="F194" s="122"/>
      <c r="G194" s="58"/>
      <c r="H194" s="58"/>
      <c r="I194" s="58"/>
      <c r="J194" s="58"/>
      <c r="K194" s="58"/>
      <c r="L194" s="10"/>
    </row>
    <row r="195" spans="1:12" s="11" customFormat="1">
      <c r="A195" s="10"/>
      <c r="B195" s="10"/>
      <c r="C195" s="59"/>
      <c r="D195" s="58"/>
      <c r="E195" s="58"/>
      <c r="F195" s="58"/>
      <c r="G195" s="58"/>
      <c r="H195" s="58"/>
      <c r="I195" s="58"/>
      <c r="J195" s="58"/>
      <c r="K195" s="58"/>
      <c r="L195" s="10"/>
    </row>
    <row r="196" spans="1:12" s="11" customFormat="1">
      <c r="A196" s="123" t="s">
        <v>260</v>
      </c>
      <c r="B196" s="124">
        <v>48262380.340000004</v>
      </c>
      <c r="C196" s="59"/>
      <c r="D196" s="58"/>
      <c r="E196" s="58"/>
      <c r="F196" s="58"/>
      <c r="G196" s="58"/>
      <c r="H196" s="58"/>
      <c r="I196" s="58"/>
      <c r="J196" s="58"/>
      <c r="K196" s="58"/>
      <c r="L196" s="10"/>
    </row>
    <row r="197" spans="1:12" s="11" customFormat="1">
      <c r="A197" s="123" t="s">
        <v>261</v>
      </c>
      <c r="B197" s="124">
        <v>77101239.040000007</v>
      </c>
      <c r="D197" s="58"/>
      <c r="E197" s="58"/>
      <c r="F197" s="58"/>
      <c r="G197" s="58"/>
      <c r="H197" s="58"/>
      <c r="I197" s="58"/>
      <c r="J197" s="58"/>
      <c r="K197" s="58"/>
      <c r="L197" s="10"/>
    </row>
    <row r="198" spans="1:12" s="11" customFormat="1">
      <c r="A198" s="123" t="s">
        <v>262</v>
      </c>
      <c r="B198" s="102" t="s">
        <v>26</v>
      </c>
      <c r="C198" s="58"/>
      <c r="D198" s="73"/>
      <c r="E198" s="58"/>
      <c r="F198" s="58"/>
      <c r="G198" s="58"/>
      <c r="H198" s="58"/>
      <c r="I198" s="58"/>
      <c r="J198" s="58"/>
      <c r="K198" s="58"/>
      <c r="L198" s="10"/>
    </row>
    <row r="199" spans="1:12" s="11" customFormat="1">
      <c r="A199" s="123" t="s">
        <v>263</v>
      </c>
      <c r="B199" s="124">
        <f>B98-B197</f>
        <v>831794676.85000002</v>
      </c>
      <c r="C199" s="59"/>
      <c r="D199" s="73"/>
      <c r="E199" s="58"/>
      <c r="F199" s="58"/>
      <c r="G199" s="58"/>
      <c r="H199" s="58"/>
      <c r="I199" s="58"/>
      <c r="J199" s="58"/>
      <c r="K199" s="58"/>
      <c r="L199" s="10"/>
    </row>
    <row r="200" spans="1:12" s="11" customFormat="1">
      <c r="A200" s="10"/>
      <c r="B200" s="10"/>
      <c r="C200" s="58"/>
      <c r="D200" s="70"/>
      <c r="E200" s="58"/>
      <c r="F200" s="58"/>
      <c r="G200" s="58"/>
      <c r="H200" s="58"/>
      <c r="I200" s="58"/>
      <c r="J200" s="58"/>
      <c r="K200" s="58"/>
      <c r="L200" s="10"/>
    </row>
    <row r="201" spans="1:12" s="11" customFormat="1">
      <c r="A201" s="9" t="s">
        <v>264</v>
      </c>
      <c r="B201" s="10"/>
      <c r="C201" s="58"/>
      <c r="D201" s="58"/>
      <c r="E201" s="58"/>
      <c r="F201" s="58"/>
      <c r="G201" s="58"/>
      <c r="H201" s="58"/>
      <c r="I201" s="58"/>
      <c r="J201" s="58"/>
      <c r="K201" s="58"/>
      <c r="L201" s="10"/>
    </row>
    <row r="202" spans="1:12" s="11" customFormat="1">
      <c r="A202" s="10"/>
      <c r="B202" s="125" t="s">
        <v>265</v>
      </c>
      <c r="C202" s="125" t="s">
        <v>266</v>
      </c>
      <c r="D202" s="126" t="s">
        <v>267</v>
      </c>
      <c r="E202" s="125" t="s">
        <v>268</v>
      </c>
      <c r="F202" s="10"/>
      <c r="G202" s="10"/>
      <c r="H202" s="10"/>
      <c r="I202" s="10"/>
      <c r="J202" s="10"/>
      <c r="K202" s="10"/>
      <c r="L202" s="10"/>
    </row>
    <row r="203" spans="1:12" s="11" customFormat="1">
      <c r="A203" s="29" t="s">
        <v>269</v>
      </c>
      <c r="B203" s="127">
        <v>2962</v>
      </c>
      <c r="C203" s="128">
        <f>B203/$B$175</f>
        <v>1.129796964576555E-2</v>
      </c>
      <c r="D203" s="129">
        <f>B197+B199-D204</f>
        <v>363410931.92999995</v>
      </c>
      <c r="E203" s="130">
        <f>D203/$B$166</f>
        <v>1.567125146091123E-2</v>
      </c>
      <c r="F203" s="95"/>
      <c r="G203" s="10"/>
      <c r="H203" s="10"/>
      <c r="I203" s="10"/>
      <c r="J203" s="10"/>
      <c r="K203" s="10"/>
      <c r="L203" s="10"/>
    </row>
    <row r="204" spans="1:12" s="11" customFormat="1" ht="14.25">
      <c r="A204" s="12" t="s">
        <v>270</v>
      </c>
      <c r="B204" s="131">
        <f>SUM(B205:B207)</f>
        <v>4569</v>
      </c>
      <c r="C204" s="109">
        <f t="shared" ref="C204:C208" si="0">B204/$B$175</f>
        <v>1.7427556823599866E-2</v>
      </c>
      <c r="D204" s="132">
        <f>ROUND(SUM(D205:D207),2)</f>
        <v>545484983.96000004</v>
      </c>
      <c r="E204" s="133">
        <f t="shared" ref="E204:E207" si="1">D204/$B$166</f>
        <v>2.3522771608408537E-2</v>
      </c>
      <c r="F204" s="95"/>
      <c r="G204" s="66"/>
      <c r="H204" s="10"/>
      <c r="I204" s="10"/>
      <c r="J204" s="10"/>
      <c r="K204" s="10"/>
      <c r="L204" s="10"/>
    </row>
    <row r="205" spans="1:12" s="11" customFormat="1">
      <c r="A205" s="29" t="s">
        <v>271</v>
      </c>
      <c r="B205" s="131">
        <v>235</v>
      </c>
      <c r="C205" s="109">
        <f t="shared" si="0"/>
        <v>8.9636153502866453E-4</v>
      </c>
      <c r="D205" s="132">
        <v>18365430.589999996</v>
      </c>
      <c r="E205" s="133">
        <f t="shared" si="1"/>
        <v>7.9196649213414123E-4</v>
      </c>
      <c r="F205" s="95"/>
      <c r="G205" s="10"/>
      <c r="H205" s="10"/>
      <c r="I205" s="10"/>
      <c r="J205" s="10"/>
      <c r="K205" s="10"/>
      <c r="L205" s="10"/>
    </row>
    <row r="206" spans="1:12" s="11" customFormat="1">
      <c r="A206" s="29" t="s">
        <v>272</v>
      </c>
      <c r="B206" s="134">
        <v>96</v>
      </c>
      <c r="C206" s="128">
        <f t="shared" si="0"/>
        <v>3.6617322282022041E-4</v>
      </c>
      <c r="D206" s="129">
        <v>15717098.400000002</v>
      </c>
      <c r="E206" s="133">
        <f t="shared" si="1"/>
        <v>6.7776332416364694E-4</v>
      </c>
      <c r="F206" s="95"/>
      <c r="G206" s="10"/>
      <c r="H206" s="10"/>
      <c r="I206" s="10"/>
      <c r="J206" s="10"/>
      <c r="K206" s="10"/>
      <c r="L206" s="10"/>
    </row>
    <row r="207" spans="1:12" s="11" customFormat="1">
      <c r="A207" s="29" t="s">
        <v>273</v>
      </c>
      <c r="B207" s="131">
        <v>4238</v>
      </c>
      <c r="C207" s="109">
        <f t="shared" si="0"/>
        <v>1.6165022065750979E-2</v>
      </c>
      <c r="D207" s="132">
        <v>511402454.97000039</v>
      </c>
      <c r="E207" s="133">
        <f t="shared" si="1"/>
        <v>2.2053041792110761E-2</v>
      </c>
      <c r="F207" s="10"/>
      <c r="G207" s="10"/>
      <c r="H207" s="10"/>
      <c r="I207" s="10"/>
      <c r="J207" s="10"/>
      <c r="K207" s="10"/>
      <c r="L207" s="10"/>
    </row>
    <row r="208" spans="1:12" s="11" customFormat="1" ht="12" customHeight="1">
      <c r="A208" s="29" t="s">
        <v>274</v>
      </c>
      <c r="B208" s="131">
        <v>4894</v>
      </c>
      <c r="C208" s="109">
        <f t="shared" si="0"/>
        <v>1.8667205755022485E-2</v>
      </c>
      <c r="D208" s="132">
        <v>820849444.13000011</v>
      </c>
      <c r="E208" s="133">
        <f>D208/$B$166</f>
        <v>3.5397223694383091E-2</v>
      </c>
      <c r="F208" s="95"/>
      <c r="G208" s="10"/>
      <c r="H208" s="66"/>
      <c r="I208" s="10"/>
      <c r="J208" s="10"/>
      <c r="K208" s="10"/>
      <c r="L208" s="10"/>
    </row>
    <row r="209" spans="1:12" s="11" customFormat="1">
      <c r="A209" s="10"/>
      <c r="B209" s="135"/>
      <c r="C209" s="10"/>
      <c r="D209" s="66"/>
      <c r="E209" s="10"/>
      <c r="F209" s="10"/>
      <c r="G209" s="10"/>
      <c r="H209" s="10"/>
      <c r="I209" s="10"/>
      <c r="J209" s="10"/>
      <c r="K209" s="10"/>
      <c r="L209" s="10"/>
    </row>
    <row r="210" spans="1:12" s="11" customFormat="1">
      <c r="A210" s="101" t="s">
        <v>719</v>
      </c>
      <c r="B210" s="136"/>
      <c r="C210" s="136"/>
      <c r="D210" s="95"/>
      <c r="E210" s="10"/>
      <c r="F210" s="10"/>
      <c r="G210" s="10"/>
      <c r="H210" s="10"/>
      <c r="I210" s="10"/>
      <c r="J210" s="10"/>
      <c r="K210" s="10"/>
      <c r="L210" s="10"/>
    </row>
    <row r="211" spans="1:12" s="11" customFormat="1">
      <c r="A211" s="9"/>
      <c r="B211" s="136"/>
      <c r="C211" s="10"/>
      <c r="D211" s="10"/>
      <c r="E211" s="10"/>
      <c r="F211" s="10"/>
      <c r="G211" s="10"/>
      <c r="H211" s="10"/>
      <c r="I211" s="10"/>
      <c r="J211" s="10"/>
      <c r="K211" s="10"/>
      <c r="L211" s="10"/>
    </row>
    <row r="212" spans="1:12" s="11" customFormat="1">
      <c r="A212" s="9" t="s">
        <v>275</v>
      </c>
      <c r="B212" s="10"/>
      <c r="C212" s="10"/>
      <c r="D212" s="10"/>
      <c r="E212" s="10"/>
      <c r="F212" s="285" t="s">
        <v>276</v>
      </c>
      <c r="G212" s="286"/>
      <c r="H212" s="286"/>
      <c r="I212" s="286"/>
      <c r="J212" s="287"/>
      <c r="K212" s="10"/>
      <c r="L212" s="10"/>
    </row>
    <row r="213" spans="1:12" s="11" customFormat="1" ht="25.5">
      <c r="A213" s="29"/>
      <c r="B213" s="125" t="s">
        <v>265</v>
      </c>
      <c r="C213" s="125" t="s">
        <v>266</v>
      </c>
      <c r="D213" s="137" t="s">
        <v>267</v>
      </c>
      <c r="E213" s="126" t="s">
        <v>268</v>
      </c>
      <c r="F213" s="138" t="s">
        <v>277</v>
      </c>
      <c r="G213" s="139" t="s">
        <v>278</v>
      </c>
      <c r="H213" s="138" t="s">
        <v>279</v>
      </c>
      <c r="I213" s="138" t="s">
        <v>280</v>
      </c>
      <c r="J213" s="138" t="s">
        <v>281</v>
      </c>
      <c r="K213" s="10"/>
      <c r="L213" s="10"/>
    </row>
    <row r="214" spans="1:12" s="11" customFormat="1">
      <c r="A214" s="29" t="s">
        <v>282</v>
      </c>
      <c r="B214" s="140">
        <v>82231</v>
      </c>
      <c r="C214" s="141">
        <v>0.31365406547634939</v>
      </c>
      <c r="D214" s="140">
        <v>11140125591.02</v>
      </c>
      <c r="E214" s="141">
        <v>0.48039201384463093</v>
      </c>
      <c r="F214" s="133">
        <v>2.1819999999999999E-2</v>
      </c>
      <c r="G214" s="142">
        <v>17</v>
      </c>
      <c r="H214" s="133">
        <f>F214</f>
        <v>2.1819999999999999E-2</v>
      </c>
      <c r="I214" s="133">
        <v>0</v>
      </c>
      <c r="J214" s="109">
        <v>2.1819999999999999E-2</v>
      </c>
      <c r="K214" s="143"/>
      <c r="L214" s="144"/>
    </row>
    <row r="215" spans="1:12" s="11" customFormat="1">
      <c r="A215" s="29" t="s">
        <v>283</v>
      </c>
      <c r="B215" s="140">
        <v>0</v>
      </c>
      <c r="C215" s="141">
        <v>0</v>
      </c>
      <c r="D215" s="140">
        <v>0</v>
      </c>
      <c r="E215" s="141">
        <v>0</v>
      </c>
      <c r="F215" s="133">
        <v>0</v>
      </c>
      <c r="G215" s="142">
        <v>0</v>
      </c>
      <c r="H215" s="133">
        <f>F215</f>
        <v>0</v>
      </c>
      <c r="I215" s="133">
        <v>0</v>
      </c>
      <c r="J215" s="109">
        <v>0</v>
      </c>
      <c r="K215" s="143"/>
      <c r="L215" s="144"/>
    </row>
    <row r="216" spans="1:12" s="11" customFormat="1">
      <c r="A216" s="29" t="s">
        <v>284</v>
      </c>
      <c r="B216" s="140">
        <v>18378</v>
      </c>
      <c r="C216" s="141">
        <v>7.0099286343645942E-2</v>
      </c>
      <c r="D216" s="140">
        <v>2961200094.1799998</v>
      </c>
      <c r="E216" s="141">
        <v>0.12769486887892367</v>
      </c>
      <c r="F216" s="109">
        <v>1.9810000000000001E-2</v>
      </c>
      <c r="G216" s="145">
        <v>28.8</v>
      </c>
      <c r="H216" s="133">
        <f>F216</f>
        <v>1.9810000000000001E-2</v>
      </c>
      <c r="I216" s="133">
        <v>3.2500000000000001E-2</v>
      </c>
      <c r="J216" s="109">
        <v>1.9810000000000001E-2</v>
      </c>
      <c r="K216" s="143"/>
      <c r="L216" s="144"/>
    </row>
    <row r="217" spans="1:12" s="11" customFormat="1">
      <c r="A217" s="29" t="s">
        <v>285</v>
      </c>
      <c r="B217" s="140">
        <v>578</v>
      </c>
      <c r="C217" s="141">
        <v>2.2046679457300771E-3</v>
      </c>
      <c r="D217" s="140">
        <v>24149118.440000001</v>
      </c>
      <c r="E217" s="141">
        <v>1.0413745828247805E-3</v>
      </c>
      <c r="F217" s="133">
        <v>2.4289999999999999E-2</v>
      </c>
      <c r="G217" s="142">
        <v>0</v>
      </c>
      <c r="H217" s="133">
        <f>F217</f>
        <v>2.4289999999999999E-2</v>
      </c>
      <c r="I217" s="133">
        <v>0</v>
      </c>
      <c r="J217" s="109">
        <v>2.4289999999999999E-2</v>
      </c>
      <c r="K217" s="143"/>
      <c r="L217" s="144"/>
    </row>
    <row r="218" spans="1:12" s="11" customFormat="1">
      <c r="A218" s="29" t="s">
        <v>286</v>
      </c>
      <c r="B218" s="140">
        <v>1316</v>
      </c>
      <c r="C218" s="141">
        <v>5.0196245961605214E-3</v>
      </c>
      <c r="D218" s="140">
        <v>224675854.86000001</v>
      </c>
      <c r="E218" s="141">
        <v>9.6886238397045771E-3</v>
      </c>
      <c r="F218" s="133">
        <v>2.0219999999999998E-2</v>
      </c>
      <c r="G218" s="142">
        <v>4.9000000000000004</v>
      </c>
      <c r="H218" s="133">
        <v>1.272E-2</v>
      </c>
      <c r="I218" s="133">
        <v>-3.0000000000000001E-5</v>
      </c>
      <c r="J218" s="109">
        <v>2.0219999999999998E-2</v>
      </c>
      <c r="K218" s="143"/>
      <c r="L218" s="144"/>
    </row>
    <row r="219" spans="1:12" s="11" customFormat="1">
      <c r="A219" s="29" t="s">
        <v>287</v>
      </c>
      <c r="B219" s="140">
        <v>0</v>
      </c>
      <c r="C219" s="141">
        <v>0</v>
      </c>
      <c r="D219" s="140">
        <v>0</v>
      </c>
      <c r="E219" s="141">
        <v>0</v>
      </c>
      <c r="F219" s="133">
        <v>0</v>
      </c>
      <c r="G219" s="142">
        <v>0</v>
      </c>
      <c r="H219" s="133">
        <v>0</v>
      </c>
      <c r="I219" s="133">
        <v>0</v>
      </c>
      <c r="J219" s="109">
        <v>0</v>
      </c>
      <c r="K219" s="143"/>
      <c r="L219" s="144"/>
    </row>
    <row r="220" spans="1:12" s="11" customFormat="1">
      <c r="A220" s="29" t="s">
        <v>288</v>
      </c>
      <c r="B220" s="140">
        <v>93995</v>
      </c>
      <c r="C220" s="141">
        <v>0.3585255424894439</v>
      </c>
      <c r="D220" s="140">
        <v>5556909461.9099998</v>
      </c>
      <c r="E220" s="141">
        <v>0.23962879999405895</v>
      </c>
      <c r="F220" s="133">
        <v>1.755E-2</v>
      </c>
      <c r="G220" s="142">
        <v>0</v>
      </c>
      <c r="H220" s="133">
        <v>1.005E-2</v>
      </c>
      <c r="I220" s="133">
        <v>0</v>
      </c>
      <c r="J220" s="109">
        <f>F220</f>
        <v>1.755E-2</v>
      </c>
      <c r="K220" s="143"/>
      <c r="L220" s="144"/>
    </row>
    <row r="221" spans="1:12" s="11" customFormat="1">
      <c r="A221" s="29" t="s">
        <v>289</v>
      </c>
      <c r="B221" s="140">
        <v>65673</v>
      </c>
      <c r="C221" s="141">
        <v>0.25049681314867012</v>
      </c>
      <c r="D221" s="140">
        <v>3282595972.8800001</v>
      </c>
      <c r="E221" s="141">
        <v>0.14155431885985706</v>
      </c>
      <c r="F221" s="133">
        <v>4.99E-2</v>
      </c>
      <c r="G221" s="142">
        <v>0</v>
      </c>
      <c r="H221" s="133">
        <v>0</v>
      </c>
      <c r="I221" s="133">
        <v>0</v>
      </c>
      <c r="J221" s="109">
        <v>3.5310000000000001E-2</v>
      </c>
      <c r="K221" s="143"/>
      <c r="L221" s="144"/>
    </row>
    <row r="222" spans="1:12" s="11" customFormat="1">
      <c r="A222" s="29" t="s">
        <v>290</v>
      </c>
      <c r="B222" s="140">
        <v>0</v>
      </c>
      <c r="C222" s="141">
        <v>0</v>
      </c>
      <c r="D222" s="140">
        <v>0</v>
      </c>
      <c r="E222" s="141">
        <v>0</v>
      </c>
      <c r="F222" s="133">
        <v>0</v>
      </c>
      <c r="G222" s="142">
        <v>0</v>
      </c>
      <c r="H222" s="133">
        <v>0</v>
      </c>
      <c r="I222" s="133">
        <v>0</v>
      </c>
      <c r="J222" s="109">
        <v>0</v>
      </c>
      <c r="K222" s="143"/>
      <c r="L222" s="144"/>
    </row>
    <row r="223" spans="1:12" s="11" customFormat="1" ht="12.75" customHeight="1" thickBot="1">
      <c r="A223" s="146" t="s">
        <v>174</v>
      </c>
      <c r="B223" s="147">
        <f>ROUND(SUM(B214:B222),2)</f>
        <v>262171</v>
      </c>
      <c r="C223" s="148">
        <f>SUM(C214:C222)</f>
        <v>0.99999999999999989</v>
      </c>
      <c r="D223" s="149">
        <f>ROUND(SUM(D214:D222),2)</f>
        <v>23189656093.290001</v>
      </c>
      <c r="E223" s="148">
        <f>SUM(E214:E222)</f>
        <v>1</v>
      </c>
      <c r="F223" s="148">
        <f>SUMPRODUCT(F214:F222,$D$214:$D$222)/$D$223</f>
        <v>2.4502034008239568E-2</v>
      </c>
      <c r="G223" s="10"/>
      <c r="H223" s="133">
        <f>SUMPRODUCT(H214:H222,$D$214:$D$222)/$D$223</f>
        <v>1.5568592818379474E-2</v>
      </c>
      <c r="I223" s="10"/>
      <c r="J223" s="10"/>
      <c r="K223" s="10"/>
      <c r="L223" s="10"/>
    </row>
    <row r="224" spans="1:12" s="11" customFormat="1" ht="12.75" customHeight="1" thickTop="1">
      <c r="A224" s="10"/>
      <c r="B224" s="10"/>
      <c r="C224" s="10"/>
      <c r="D224" s="10"/>
      <c r="E224" s="10"/>
      <c r="F224" s="10"/>
      <c r="G224" s="10"/>
      <c r="H224" s="10"/>
      <c r="I224" s="10"/>
      <c r="J224" s="10"/>
      <c r="K224" s="10"/>
      <c r="L224" s="10"/>
    </row>
    <row r="225" spans="1:12" s="2" customFormat="1" ht="25.5" customHeight="1">
      <c r="A225" s="256" t="s">
        <v>0</v>
      </c>
      <c r="B225" s="256"/>
      <c r="C225" s="256"/>
      <c r="D225" s="256"/>
      <c r="E225" s="256"/>
      <c r="F225" s="256"/>
      <c r="G225" s="256"/>
      <c r="H225" s="256"/>
      <c r="I225" s="256"/>
      <c r="J225" s="256"/>
      <c r="K225" s="256"/>
      <c r="L225" s="1"/>
    </row>
    <row r="226" spans="1:12" s="2" customFormat="1" ht="25.5" customHeight="1">
      <c r="A226" s="256"/>
      <c r="B226" s="256"/>
      <c r="C226" s="256"/>
      <c r="D226" s="256"/>
      <c r="E226" s="256"/>
      <c r="F226" s="256"/>
      <c r="G226" s="256"/>
      <c r="H226" s="256"/>
      <c r="I226" s="256"/>
      <c r="J226" s="256"/>
      <c r="K226" s="256"/>
      <c r="L226" s="1"/>
    </row>
    <row r="227" spans="1:12" s="2" customFormat="1" ht="25.5" customHeight="1">
      <c r="A227" s="257"/>
      <c r="B227" s="257"/>
      <c r="C227" s="257"/>
      <c r="D227" s="257"/>
      <c r="E227" s="257"/>
      <c r="F227" s="257"/>
      <c r="G227" s="257"/>
      <c r="H227" s="257"/>
      <c r="I227" s="257"/>
      <c r="J227" s="257"/>
      <c r="K227" s="257"/>
      <c r="L227" s="3"/>
    </row>
    <row r="228" spans="1:12" s="11" customFormat="1" ht="12.75" customHeight="1">
      <c r="A228" s="10"/>
      <c r="B228" s="10"/>
      <c r="C228" s="10"/>
      <c r="D228" s="10"/>
      <c r="E228" s="10"/>
      <c r="F228" s="10"/>
      <c r="G228" s="10"/>
      <c r="H228" s="10"/>
      <c r="I228" s="10"/>
      <c r="J228" s="10"/>
      <c r="K228" s="10"/>
      <c r="L228" s="10"/>
    </row>
    <row r="229" spans="1:12" s="11" customFormat="1">
      <c r="A229" s="9" t="s">
        <v>291</v>
      </c>
      <c r="B229" s="10"/>
      <c r="C229" s="10"/>
      <c r="D229" s="68"/>
      <c r="E229" s="10"/>
      <c r="F229" s="10"/>
      <c r="G229" s="10"/>
      <c r="H229" s="10"/>
      <c r="I229" s="10"/>
      <c r="J229" s="10"/>
      <c r="K229" s="10"/>
      <c r="L229" s="10"/>
    </row>
    <row r="230" spans="1:12" s="11" customFormat="1">
      <c r="A230" s="9"/>
      <c r="B230" s="10"/>
      <c r="C230" s="10"/>
      <c r="D230" s="68"/>
      <c r="E230" s="10"/>
      <c r="F230" s="10"/>
      <c r="G230" s="10"/>
      <c r="H230" s="10"/>
      <c r="I230" s="10"/>
      <c r="J230" s="10"/>
      <c r="K230" s="10"/>
      <c r="L230" s="10"/>
    </row>
    <row r="231" spans="1:12" s="11" customFormat="1" ht="12.75" customHeight="1">
      <c r="A231" s="150" t="s">
        <v>292</v>
      </c>
      <c r="B231" s="125" t="s">
        <v>265</v>
      </c>
      <c r="C231" s="125" t="s">
        <v>266</v>
      </c>
      <c r="D231" s="125" t="s">
        <v>267</v>
      </c>
      <c r="E231" s="125" t="s">
        <v>268</v>
      </c>
      <c r="F231" s="10"/>
      <c r="G231" s="51" t="s">
        <v>293</v>
      </c>
      <c r="H231" s="10"/>
      <c r="I231" s="10"/>
      <c r="J231" s="10"/>
      <c r="K231" s="10"/>
      <c r="L231" s="10"/>
    </row>
    <row r="232" spans="1:12" s="11" customFormat="1">
      <c r="A232" s="29" t="s">
        <v>294</v>
      </c>
      <c r="B232" s="131">
        <v>258723</v>
      </c>
      <c r="C232" s="109">
        <v>0.98684827841370704</v>
      </c>
      <c r="D232" s="131">
        <v>22930418522.43</v>
      </c>
      <c r="E232" s="109">
        <v>0.9888209825183647</v>
      </c>
      <c r="F232" s="10"/>
      <c r="G232" s="10"/>
      <c r="H232" s="68"/>
      <c r="I232" s="10"/>
      <c r="J232" s="68"/>
      <c r="K232" s="10"/>
      <c r="L232" s="10"/>
    </row>
    <row r="233" spans="1:12" s="11" customFormat="1">
      <c r="A233" s="29" t="s">
        <v>295</v>
      </c>
      <c r="B233" s="131">
        <v>3054</v>
      </c>
      <c r="C233" s="109">
        <v>1.1648885650968261E-2</v>
      </c>
      <c r="D233" s="131">
        <v>230940224.53</v>
      </c>
      <c r="E233" s="109">
        <v>9.9587602162337918E-3</v>
      </c>
      <c r="F233" s="10"/>
      <c r="G233" s="10"/>
      <c r="H233" s="68"/>
      <c r="I233" s="10"/>
      <c r="J233" s="68"/>
      <c r="K233" s="10"/>
      <c r="L233" s="10"/>
    </row>
    <row r="234" spans="1:12" s="11" customFormat="1">
      <c r="A234" s="29" t="s">
        <v>296</v>
      </c>
      <c r="B234" s="131">
        <v>390</v>
      </c>
      <c r="C234" s="109">
        <v>1.4875787177071453E-3</v>
      </c>
      <c r="D234" s="131">
        <v>27846312.030000001</v>
      </c>
      <c r="E234" s="109">
        <v>1.200807459928542E-3</v>
      </c>
      <c r="F234" s="10"/>
      <c r="G234" s="10"/>
      <c r="H234" s="68"/>
      <c r="I234" s="10"/>
      <c r="J234" s="68"/>
      <c r="K234" s="10"/>
      <c r="L234" s="10"/>
    </row>
    <row r="235" spans="1:12" s="11" customFormat="1">
      <c r="A235" s="29" t="s">
        <v>297</v>
      </c>
      <c r="B235" s="131">
        <v>4</v>
      </c>
      <c r="C235" s="109">
        <v>1.5257217617509184E-5</v>
      </c>
      <c r="D235" s="131">
        <v>451034.3</v>
      </c>
      <c r="E235" s="109">
        <v>1.9449805472988803E-5</v>
      </c>
      <c r="F235" s="10"/>
      <c r="G235" s="136"/>
      <c r="H235" s="68"/>
      <c r="I235" s="10"/>
      <c r="J235" s="68"/>
      <c r="K235" s="10"/>
      <c r="L235" s="10"/>
    </row>
    <row r="236" spans="1:12" s="11" customFormat="1">
      <c r="A236" s="29" t="s">
        <v>298</v>
      </c>
      <c r="B236" s="131">
        <v>0</v>
      </c>
      <c r="C236" s="109">
        <v>0</v>
      </c>
      <c r="D236" s="131">
        <v>0</v>
      </c>
      <c r="E236" s="109">
        <v>0</v>
      </c>
      <c r="F236" s="10"/>
      <c r="G236" s="151"/>
      <c r="H236" s="68"/>
      <c r="I236" s="10"/>
      <c r="J236" s="68"/>
      <c r="K236" s="10"/>
      <c r="L236" s="10"/>
    </row>
    <row r="237" spans="1:12" s="11" customFormat="1">
      <c r="A237" s="29" t="s">
        <v>299</v>
      </c>
      <c r="B237" s="131">
        <v>0</v>
      </c>
      <c r="C237" s="109">
        <v>0</v>
      </c>
      <c r="D237" s="131">
        <v>0</v>
      </c>
      <c r="E237" s="109">
        <v>0</v>
      </c>
      <c r="F237" s="10"/>
      <c r="G237" s="10"/>
      <c r="H237" s="68"/>
      <c r="I237" s="10"/>
      <c r="J237" s="68"/>
      <c r="K237" s="10"/>
      <c r="L237" s="10"/>
    </row>
    <row r="238" spans="1:12" s="11" customFormat="1">
      <c r="A238" s="29" t="s">
        <v>300</v>
      </c>
      <c r="B238" s="131">
        <v>0</v>
      </c>
      <c r="C238" s="109">
        <v>0</v>
      </c>
      <c r="D238" s="131">
        <v>0</v>
      </c>
      <c r="E238" s="109">
        <v>0</v>
      </c>
      <c r="F238" s="10"/>
      <c r="G238" s="10"/>
      <c r="H238" s="68"/>
      <c r="I238" s="10"/>
      <c r="J238" s="68"/>
      <c r="K238" s="10"/>
      <c r="L238" s="10"/>
    </row>
    <row r="239" spans="1:12" s="11" customFormat="1" ht="12.75" customHeight="1" thickBot="1">
      <c r="A239" s="146" t="s">
        <v>174</v>
      </c>
      <c r="B239" s="152">
        <f>ROUND(SUM(B232:B238),2)</f>
        <v>262171</v>
      </c>
      <c r="C239" s="153">
        <f>ROUND(SUM(C232:C238),2)</f>
        <v>1</v>
      </c>
      <c r="D239" s="152">
        <f>ROUND(SUM(D232:D238),2)</f>
        <v>23189656093.290001</v>
      </c>
      <c r="E239" s="153">
        <f>ROUND(SUM(E232:E238),2)</f>
        <v>1</v>
      </c>
      <c r="F239" s="10"/>
      <c r="G239" s="10"/>
      <c r="H239" s="68"/>
      <c r="I239" s="10"/>
      <c r="J239" s="68"/>
      <c r="K239" s="10"/>
      <c r="L239" s="10"/>
    </row>
    <row r="240" spans="1:12" s="11" customFormat="1" ht="12.75" customHeight="1" thickTop="1">
      <c r="A240" s="10"/>
      <c r="B240" s="10"/>
      <c r="C240" s="10"/>
      <c r="D240" s="10"/>
      <c r="E240" s="10"/>
      <c r="F240" s="10"/>
      <c r="G240" s="10"/>
      <c r="H240" s="68"/>
      <c r="I240" s="10"/>
      <c r="J240" s="68"/>
      <c r="K240" s="10"/>
      <c r="L240" s="10"/>
    </row>
    <row r="241" spans="1:12" s="11" customFormat="1">
      <c r="A241" s="150" t="s">
        <v>301</v>
      </c>
      <c r="B241" s="125" t="s">
        <v>265</v>
      </c>
      <c r="C241" s="125" t="s">
        <v>266</v>
      </c>
      <c r="D241" s="125" t="s">
        <v>267</v>
      </c>
      <c r="E241" s="125" t="s">
        <v>268</v>
      </c>
      <c r="F241" s="10"/>
      <c r="G241" s="10"/>
      <c r="H241" s="68"/>
      <c r="I241" s="10"/>
      <c r="J241" s="68"/>
      <c r="K241" s="10"/>
      <c r="L241" s="10"/>
    </row>
    <row r="242" spans="1:12" s="11" customFormat="1">
      <c r="A242" s="29" t="s">
        <v>302</v>
      </c>
      <c r="B242" s="131">
        <v>139655</v>
      </c>
      <c r="C242" s="109">
        <v>0.53268668159331123</v>
      </c>
      <c r="D242" s="34">
        <v>6991453667</v>
      </c>
      <c r="E242" s="109">
        <v>0.30149018333320599</v>
      </c>
      <c r="F242" s="10"/>
      <c r="G242" s="10"/>
      <c r="H242" s="68"/>
      <c r="I242" s="10"/>
      <c r="J242" s="68"/>
      <c r="K242" s="10"/>
      <c r="L242" s="10"/>
    </row>
    <row r="243" spans="1:12" s="11" customFormat="1">
      <c r="A243" s="29" t="s">
        <v>303</v>
      </c>
      <c r="B243" s="131">
        <v>16690</v>
      </c>
      <c r="C243" s="109">
        <v>6.3660740509057068E-2</v>
      </c>
      <c r="D243" s="34">
        <v>1814858691.24</v>
      </c>
      <c r="E243" s="109">
        <v>7.8261561272792449E-2</v>
      </c>
      <c r="F243" s="10"/>
      <c r="G243" s="10"/>
      <c r="H243" s="68"/>
      <c r="I243" s="10"/>
      <c r="J243" s="68"/>
      <c r="K243" s="10"/>
      <c r="L243" s="10"/>
    </row>
    <row r="244" spans="1:12" s="11" customFormat="1">
      <c r="A244" s="29" t="s">
        <v>304</v>
      </c>
      <c r="B244" s="131">
        <v>16336</v>
      </c>
      <c r="C244" s="109">
        <v>6.2310476749907501E-2</v>
      </c>
      <c r="D244" s="34">
        <v>1905853766.2</v>
      </c>
      <c r="E244" s="109">
        <v>8.2185512304835978E-2</v>
      </c>
      <c r="F244" s="10"/>
      <c r="G244" s="10"/>
      <c r="H244" s="68"/>
      <c r="I244" s="10"/>
      <c r="J244" s="68"/>
      <c r="K244" s="10"/>
      <c r="L244" s="10"/>
    </row>
    <row r="245" spans="1:12" s="11" customFormat="1">
      <c r="A245" s="29" t="s">
        <v>305</v>
      </c>
      <c r="B245" s="131">
        <v>15714</v>
      </c>
      <c r="C245" s="109">
        <v>5.9937979410384826E-2</v>
      </c>
      <c r="D245" s="34">
        <v>1903838268.76</v>
      </c>
      <c r="E245" s="109">
        <v>8.2098598664034586E-2</v>
      </c>
      <c r="F245" s="10"/>
      <c r="G245" s="10"/>
      <c r="H245" s="68"/>
      <c r="I245" s="10"/>
      <c r="J245" s="68"/>
      <c r="K245" s="10"/>
      <c r="L245" s="10"/>
    </row>
    <row r="246" spans="1:12" s="11" customFormat="1">
      <c r="A246" s="29" t="s">
        <v>306</v>
      </c>
      <c r="B246" s="131">
        <v>16372</v>
      </c>
      <c r="C246" s="109">
        <v>6.2447791708465088E-2</v>
      </c>
      <c r="D246" s="34">
        <v>2211129109.1900001</v>
      </c>
      <c r="E246" s="109">
        <v>9.534980166565718E-2</v>
      </c>
      <c r="F246" s="10"/>
      <c r="G246" s="10"/>
      <c r="H246" s="68"/>
      <c r="I246" s="10"/>
      <c r="J246" s="68"/>
      <c r="K246" s="10"/>
      <c r="L246" s="10"/>
    </row>
    <row r="247" spans="1:12" s="11" customFormat="1">
      <c r="A247" s="29" t="s">
        <v>307</v>
      </c>
      <c r="B247" s="131">
        <v>17341</v>
      </c>
      <c r="C247" s="109">
        <v>6.614385267630668E-2</v>
      </c>
      <c r="D247" s="34">
        <v>2483840417.6799998</v>
      </c>
      <c r="E247" s="109">
        <v>0.10710984275436093</v>
      </c>
      <c r="F247" s="10"/>
      <c r="G247" s="10"/>
      <c r="H247" s="68"/>
      <c r="I247" s="10"/>
      <c r="J247" s="68"/>
      <c r="K247" s="10"/>
      <c r="L247" s="10"/>
    </row>
    <row r="248" spans="1:12" s="11" customFormat="1">
      <c r="A248" s="29" t="s">
        <v>308</v>
      </c>
      <c r="B248" s="131">
        <v>14089</v>
      </c>
      <c r="C248" s="109">
        <v>5.373973475327172E-2</v>
      </c>
      <c r="D248" s="34">
        <v>1965819289.3299999</v>
      </c>
      <c r="E248" s="109">
        <v>8.4771386062030302E-2</v>
      </c>
      <c r="F248" s="10"/>
      <c r="G248" s="10"/>
      <c r="H248" s="68"/>
      <c r="I248" s="10"/>
      <c r="J248" s="68"/>
      <c r="K248" s="10"/>
      <c r="L248" s="10"/>
    </row>
    <row r="249" spans="1:12" s="11" customFormat="1">
      <c r="A249" s="29" t="s">
        <v>309</v>
      </c>
      <c r="B249" s="131">
        <v>12259</v>
      </c>
      <c r="C249" s="109">
        <v>4.6759557693261268E-2</v>
      </c>
      <c r="D249" s="34">
        <v>1955185353.0999999</v>
      </c>
      <c r="E249" s="109">
        <v>8.4312822287422318E-2</v>
      </c>
      <c r="F249" s="10"/>
      <c r="G249" s="10"/>
      <c r="H249" s="68"/>
      <c r="I249" s="10"/>
      <c r="J249" s="68"/>
      <c r="K249" s="10"/>
      <c r="L249" s="10"/>
    </row>
    <row r="250" spans="1:12" s="11" customFormat="1">
      <c r="A250" s="29" t="s">
        <v>310</v>
      </c>
      <c r="B250" s="131">
        <v>9187</v>
      </c>
      <c r="C250" s="109">
        <v>3.5042014563014215E-2</v>
      </c>
      <c r="D250" s="34">
        <v>1396204833.1300001</v>
      </c>
      <c r="E250" s="109">
        <v>6.0208087067491971E-2</v>
      </c>
      <c r="F250" s="10"/>
      <c r="G250" s="10"/>
      <c r="H250" s="68"/>
      <c r="I250" s="10"/>
      <c r="J250" s="68"/>
      <c r="K250" s="10"/>
      <c r="L250" s="10"/>
    </row>
    <row r="251" spans="1:12" s="11" customFormat="1">
      <c r="A251" s="29" t="s">
        <v>311</v>
      </c>
      <c r="B251" s="131">
        <v>3678</v>
      </c>
      <c r="C251" s="109">
        <v>1.4029011599299694E-2</v>
      </c>
      <c r="D251" s="34">
        <v>495642417.22000003</v>
      </c>
      <c r="E251" s="109">
        <v>2.1373426808318028E-2</v>
      </c>
      <c r="F251" s="10"/>
      <c r="G251" s="10"/>
      <c r="H251" s="68"/>
      <c r="I251" s="10"/>
      <c r="J251" s="68"/>
      <c r="K251" s="10"/>
      <c r="L251" s="10"/>
    </row>
    <row r="252" spans="1:12" s="11" customFormat="1">
      <c r="A252" s="29" t="s">
        <v>312</v>
      </c>
      <c r="B252" s="131">
        <v>468</v>
      </c>
      <c r="C252" s="109">
        <v>1.7850944612485744E-3</v>
      </c>
      <c r="D252" s="34">
        <v>45253974.189999998</v>
      </c>
      <c r="E252" s="109">
        <v>1.9514724154574407E-3</v>
      </c>
      <c r="F252" s="10"/>
      <c r="G252" s="10"/>
      <c r="H252" s="68"/>
      <c r="I252" s="10"/>
      <c r="J252" s="68"/>
      <c r="K252" s="10"/>
      <c r="L252" s="10"/>
    </row>
    <row r="253" spans="1:12" s="11" customFormat="1">
      <c r="A253" s="29" t="s">
        <v>313</v>
      </c>
      <c r="B253" s="131">
        <v>114</v>
      </c>
      <c r="C253" s="109">
        <v>4.3483070209901172E-4</v>
      </c>
      <c r="D253" s="34">
        <v>5851779.7199999997</v>
      </c>
      <c r="E253" s="109">
        <v>2.5234439426176874E-4</v>
      </c>
      <c r="F253" s="10"/>
      <c r="G253" s="10"/>
      <c r="H253" s="68"/>
      <c r="I253" s="10"/>
      <c r="J253" s="68"/>
      <c r="K253" s="10"/>
      <c r="L253" s="10"/>
    </row>
    <row r="254" spans="1:12" s="11" customFormat="1">
      <c r="A254" s="29" t="s">
        <v>314</v>
      </c>
      <c r="B254" s="131">
        <v>66</v>
      </c>
      <c r="C254" s="109">
        <v>2.5174409068890152E-4</v>
      </c>
      <c r="D254" s="34">
        <v>3748318.99</v>
      </c>
      <c r="E254" s="109">
        <v>1.6163754110543226E-4</v>
      </c>
      <c r="F254" s="10"/>
      <c r="G254" s="10"/>
      <c r="H254" s="68"/>
      <c r="I254" s="10"/>
      <c r="J254" s="68"/>
      <c r="K254" s="10"/>
      <c r="L254" s="10"/>
    </row>
    <row r="255" spans="1:12" s="11" customFormat="1">
      <c r="A255" s="29" t="s">
        <v>315</v>
      </c>
      <c r="B255" s="131">
        <v>119</v>
      </c>
      <c r="C255" s="109">
        <v>4.5390222412089817E-4</v>
      </c>
      <c r="D255" s="34">
        <v>6921268.7000000002</v>
      </c>
      <c r="E255" s="109">
        <v>2.9846361982067905E-4</v>
      </c>
      <c r="F255" s="10"/>
      <c r="G255" s="10"/>
      <c r="H255" s="68"/>
      <c r="I255" s="10"/>
      <c r="J255" s="68"/>
      <c r="K255" s="10"/>
      <c r="L255" s="10"/>
    </row>
    <row r="256" spans="1:12" s="11" customFormat="1">
      <c r="A256" s="29" t="s">
        <v>316</v>
      </c>
      <c r="B256" s="131">
        <v>83</v>
      </c>
      <c r="C256" s="109">
        <v>3.1658726556331554E-4</v>
      </c>
      <c r="D256" s="34">
        <v>4054938.84</v>
      </c>
      <c r="E256" s="109">
        <v>1.7485980920490274E-4</v>
      </c>
      <c r="F256" s="10"/>
      <c r="G256" s="10"/>
      <c r="H256" s="68"/>
      <c r="I256" s="10"/>
      <c r="J256" s="68"/>
      <c r="K256" s="10"/>
      <c r="L256" s="10"/>
    </row>
    <row r="257" spans="1:12" s="11" customFormat="1">
      <c r="A257" s="154" t="s">
        <v>317</v>
      </c>
      <c r="B257" s="131">
        <v>0</v>
      </c>
      <c r="C257" s="109">
        <v>0</v>
      </c>
      <c r="D257" s="34">
        <v>0</v>
      </c>
      <c r="E257" s="109">
        <v>0</v>
      </c>
      <c r="F257" s="10"/>
      <c r="G257" s="10"/>
      <c r="H257" s="68"/>
      <c r="I257" s="10"/>
      <c r="J257" s="10"/>
      <c r="K257" s="10"/>
      <c r="L257" s="10"/>
    </row>
    <row r="258" spans="1:12" s="156" customFormat="1" ht="12.75" customHeight="1" thickBot="1">
      <c r="A258" s="146" t="s">
        <v>174</v>
      </c>
      <c r="B258" s="152">
        <f>ROUND(SUM(B242:B257),2)</f>
        <v>262171</v>
      </c>
      <c r="C258" s="153">
        <f t="shared" ref="C258:E258" si="2">ROUND(SUM(C242:C257),2)</f>
        <v>1</v>
      </c>
      <c r="D258" s="155">
        <f t="shared" si="2"/>
        <v>23189656093.290001</v>
      </c>
      <c r="E258" s="153">
        <f t="shared" si="2"/>
        <v>1</v>
      </c>
      <c r="F258" s="10"/>
      <c r="G258" s="10"/>
      <c r="H258" s="10"/>
      <c r="I258" s="10"/>
      <c r="J258" s="10"/>
      <c r="K258" s="10"/>
      <c r="L258" s="75"/>
    </row>
    <row r="259" spans="1:12" s="11" customFormat="1" ht="12.75" customHeight="1" thickTop="1">
      <c r="A259" s="10"/>
      <c r="B259" s="10"/>
      <c r="C259" s="10"/>
      <c r="D259" s="10"/>
      <c r="E259" s="10"/>
      <c r="F259" s="10"/>
      <c r="G259" s="10"/>
      <c r="H259" s="10"/>
      <c r="I259" s="10"/>
      <c r="J259" s="10"/>
      <c r="K259" s="10"/>
      <c r="L259" s="10"/>
    </row>
    <row r="260" spans="1:12" s="11" customFormat="1">
      <c r="A260" s="150" t="s">
        <v>318</v>
      </c>
      <c r="B260" s="125" t="s">
        <v>265</v>
      </c>
      <c r="C260" s="125" t="s">
        <v>266</v>
      </c>
      <c r="D260" s="125" t="s">
        <v>267</v>
      </c>
      <c r="E260" s="125" t="s">
        <v>268</v>
      </c>
      <c r="F260" s="10"/>
      <c r="G260" s="10"/>
      <c r="H260" s="10"/>
      <c r="I260" s="10"/>
      <c r="J260" s="10"/>
      <c r="K260" s="10"/>
      <c r="L260" s="10"/>
    </row>
    <row r="261" spans="1:12" s="11" customFormat="1">
      <c r="A261" s="29" t="s">
        <v>302</v>
      </c>
      <c r="B261" s="131">
        <v>170260</v>
      </c>
      <c r="C261" s="109">
        <v>0.64942346788927841</v>
      </c>
      <c r="D261" s="34">
        <v>9981840256.1100006</v>
      </c>
      <c r="E261" s="109">
        <v>0.43044365194351791</v>
      </c>
      <c r="F261" s="10"/>
      <c r="G261" s="10"/>
      <c r="H261" s="10"/>
      <c r="I261" s="10"/>
      <c r="J261" s="10"/>
      <c r="K261" s="10"/>
      <c r="L261" s="10"/>
    </row>
    <row r="262" spans="1:12" s="11" customFormat="1">
      <c r="A262" s="29" t="s">
        <v>303</v>
      </c>
      <c r="B262" s="131">
        <v>17848</v>
      </c>
      <c r="C262" s="109">
        <v>6.8077705009325973E-2</v>
      </c>
      <c r="D262" s="34">
        <v>2152082870.7800002</v>
      </c>
      <c r="E262" s="109">
        <v>9.2803569924554075E-2</v>
      </c>
      <c r="F262" s="10"/>
      <c r="G262" s="10"/>
      <c r="H262" s="10"/>
      <c r="I262" s="10"/>
      <c r="J262" s="10"/>
      <c r="K262" s="10"/>
      <c r="L262" s="10"/>
    </row>
    <row r="263" spans="1:12" s="11" customFormat="1">
      <c r="A263" s="29" t="s">
        <v>304</v>
      </c>
      <c r="B263" s="131">
        <v>15913</v>
      </c>
      <c r="C263" s="109">
        <v>6.0697025986855904E-2</v>
      </c>
      <c r="D263" s="34">
        <v>2047280340.5699999</v>
      </c>
      <c r="E263" s="109">
        <v>8.8284204489017276E-2</v>
      </c>
      <c r="F263" s="10"/>
      <c r="G263" s="10"/>
      <c r="H263" s="10"/>
      <c r="I263" s="10"/>
      <c r="J263" s="10"/>
      <c r="K263" s="10"/>
      <c r="L263" s="10"/>
    </row>
    <row r="264" spans="1:12" s="11" customFormat="1">
      <c r="A264" s="29" t="s">
        <v>305</v>
      </c>
      <c r="B264" s="131">
        <v>13591</v>
      </c>
      <c r="C264" s="109">
        <v>5.1840211159891826E-2</v>
      </c>
      <c r="D264" s="34">
        <v>1804184539.75</v>
      </c>
      <c r="E264" s="109">
        <v>7.7801263308602764E-2</v>
      </c>
      <c r="F264" s="10"/>
      <c r="G264" s="10"/>
      <c r="H264" s="10"/>
      <c r="I264" s="10"/>
      <c r="J264" s="10"/>
      <c r="K264" s="10"/>
      <c r="L264" s="10"/>
    </row>
    <row r="265" spans="1:12" s="11" customFormat="1">
      <c r="A265" s="29" t="s">
        <v>306</v>
      </c>
      <c r="B265" s="131">
        <v>12646</v>
      </c>
      <c r="C265" s="109">
        <v>4.8235693497755285E-2</v>
      </c>
      <c r="D265" s="34">
        <v>1776300824.21</v>
      </c>
      <c r="E265" s="109">
        <v>7.6598842909273601E-2</v>
      </c>
      <c r="F265" s="10"/>
      <c r="G265" s="10"/>
      <c r="H265" s="10"/>
      <c r="I265" s="10"/>
      <c r="J265" s="10"/>
      <c r="K265" s="10"/>
      <c r="L265" s="10"/>
    </row>
    <row r="266" spans="1:12" s="11" customFormat="1">
      <c r="A266" s="29" t="s">
        <v>307</v>
      </c>
      <c r="B266" s="131">
        <v>9877</v>
      </c>
      <c r="C266" s="109">
        <v>3.7673884602034552E-2</v>
      </c>
      <c r="D266" s="34">
        <v>1548783686.47</v>
      </c>
      <c r="E266" s="109">
        <v>6.6787695351728196E-2</v>
      </c>
      <c r="F266" s="10"/>
      <c r="G266" s="10"/>
      <c r="H266" s="10"/>
      <c r="I266" s="10"/>
      <c r="J266" s="10"/>
      <c r="K266" s="10"/>
      <c r="L266" s="10"/>
    </row>
    <row r="267" spans="1:12" s="11" customFormat="1">
      <c r="A267" s="29" t="s">
        <v>308</v>
      </c>
      <c r="B267" s="131">
        <v>7412</v>
      </c>
      <c r="C267" s="109">
        <v>2.8271624245244514E-2</v>
      </c>
      <c r="D267" s="34">
        <v>1253105974.71</v>
      </c>
      <c r="E267" s="109">
        <v>5.4037281521936417E-2</v>
      </c>
      <c r="F267" s="10"/>
      <c r="G267" s="10"/>
      <c r="H267" s="10"/>
      <c r="I267" s="10"/>
      <c r="J267" s="10"/>
      <c r="K267" s="10"/>
      <c r="L267" s="10"/>
    </row>
    <row r="268" spans="1:12" s="11" customFormat="1">
      <c r="A268" s="29" t="s">
        <v>309</v>
      </c>
      <c r="B268" s="131">
        <v>6824</v>
      </c>
      <c r="C268" s="109">
        <v>2.6028813255470667E-2</v>
      </c>
      <c r="D268" s="34">
        <v>1243369668.9000001</v>
      </c>
      <c r="E268" s="109">
        <v>5.3617425972081273E-2</v>
      </c>
      <c r="F268" s="10"/>
      <c r="G268" s="10"/>
      <c r="H268" s="10"/>
      <c r="I268" s="10"/>
      <c r="J268" s="10"/>
      <c r="K268" s="10"/>
      <c r="L268" s="10"/>
    </row>
    <row r="269" spans="1:12" s="11" customFormat="1">
      <c r="A269" s="29" t="s">
        <v>310</v>
      </c>
      <c r="B269" s="131">
        <v>4945</v>
      </c>
      <c r="C269" s="109">
        <v>1.8861735279645728E-2</v>
      </c>
      <c r="D269" s="34">
        <v>915280977.14999998</v>
      </c>
      <c r="E269" s="109">
        <v>3.946936399004379E-2</v>
      </c>
      <c r="F269" s="10"/>
      <c r="G269" s="10"/>
      <c r="H269" s="10"/>
      <c r="I269" s="10"/>
      <c r="J269" s="10"/>
      <c r="K269" s="10"/>
      <c r="L269" s="10"/>
    </row>
    <row r="270" spans="1:12" s="11" customFormat="1">
      <c r="A270" s="29" t="s">
        <v>311</v>
      </c>
      <c r="B270" s="131">
        <v>1813</v>
      </c>
      <c r="C270" s="109">
        <v>6.9153338851360375E-3</v>
      </c>
      <c r="D270" s="34">
        <v>339538946.66000003</v>
      </c>
      <c r="E270" s="109">
        <v>1.4641827601671362E-2</v>
      </c>
      <c r="F270" s="10"/>
      <c r="G270" s="10"/>
      <c r="H270" s="10"/>
      <c r="I270" s="10"/>
      <c r="J270" s="10"/>
      <c r="K270" s="10"/>
      <c r="L270" s="10"/>
    </row>
    <row r="271" spans="1:12" s="11" customFormat="1">
      <c r="A271" s="29" t="s">
        <v>312</v>
      </c>
      <c r="B271" s="131">
        <v>361</v>
      </c>
      <c r="C271" s="109">
        <v>1.3769638899802038E-3</v>
      </c>
      <c r="D271" s="34">
        <v>58264370.659999996</v>
      </c>
      <c r="E271" s="109">
        <v>2.5125155123304726E-3</v>
      </c>
      <c r="F271" s="10"/>
      <c r="G271" s="10"/>
      <c r="H271" s="10"/>
      <c r="I271" s="10"/>
      <c r="J271" s="10"/>
      <c r="K271" s="10"/>
      <c r="L271" s="10"/>
    </row>
    <row r="272" spans="1:12" s="11" customFormat="1">
      <c r="A272" s="29" t="s">
        <v>313</v>
      </c>
      <c r="B272" s="131">
        <v>136</v>
      </c>
      <c r="C272" s="109">
        <v>5.1874539899531219E-4</v>
      </c>
      <c r="D272" s="34">
        <v>11617033.970000001</v>
      </c>
      <c r="E272" s="109">
        <v>5.0095757881297022E-4</v>
      </c>
      <c r="F272" s="10"/>
      <c r="G272" s="10"/>
      <c r="H272" s="10"/>
      <c r="I272" s="10"/>
      <c r="J272" s="10"/>
      <c r="K272" s="10"/>
      <c r="L272" s="10"/>
    </row>
    <row r="273" spans="1:12" s="11" customFormat="1">
      <c r="A273" s="29" t="s">
        <v>314</v>
      </c>
      <c r="B273" s="131">
        <v>124</v>
      </c>
      <c r="C273" s="109">
        <v>4.7297374614278467E-4</v>
      </c>
      <c r="D273" s="34">
        <v>12911352.18</v>
      </c>
      <c r="E273" s="109">
        <v>5.5677204215788003E-4</v>
      </c>
      <c r="F273" s="10"/>
      <c r="G273" s="10"/>
      <c r="H273" s="10"/>
      <c r="I273" s="10"/>
      <c r="J273" s="10"/>
      <c r="K273" s="10"/>
      <c r="L273" s="10"/>
    </row>
    <row r="274" spans="1:12" s="11" customFormat="1">
      <c r="A274" s="29" t="s">
        <v>315</v>
      </c>
      <c r="B274" s="131">
        <v>291</v>
      </c>
      <c r="C274" s="109">
        <v>1.109962581673793E-3</v>
      </c>
      <c r="D274" s="34">
        <v>30149308.379999999</v>
      </c>
      <c r="E274" s="109">
        <v>1.3001188227506227E-3</v>
      </c>
      <c r="F274" s="10"/>
      <c r="G274" s="10"/>
      <c r="H274" s="10"/>
      <c r="I274" s="10"/>
      <c r="J274" s="10"/>
      <c r="K274" s="10"/>
      <c r="L274" s="10"/>
    </row>
    <row r="275" spans="1:12" s="11" customFormat="1">
      <c r="A275" s="29" t="s">
        <v>316</v>
      </c>
      <c r="B275" s="131">
        <v>130</v>
      </c>
      <c r="C275" s="109">
        <v>4.9585957256904846E-4</v>
      </c>
      <c r="D275" s="34">
        <v>14945942.789999999</v>
      </c>
      <c r="E275" s="109">
        <v>6.4450903152137105E-4</v>
      </c>
      <c r="F275" s="10"/>
      <c r="G275" s="10"/>
      <c r="H275" s="10"/>
      <c r="I275" s="10"/>
      <c r="J275" s="10"/>
      <c r="K275" s="10"/>
      <c r="L275" s="10"/>
    </row>
    <row r="276" spans="1:12" s="11" customFormat="1">
      <c r="A276" s="154" t="s">
        <v>317</v>
      </c>
      <c r="B276" s="131">
        <v>0</v>
      </c>
      <c r="C276" s="109">
        <v>0</v>
      </c>
      <c r="D276" s="34">
        <v>0</v>
      </c>
      <c r="E276" s="109">
        <v>0</v>
      </c>
      <c r="F276" s="10"/>
      <c r="G276" s="10"/>
      <c r="H276" s="10"/>
      <c r="I276" s="10"/>
      <c r="J276" s="10"/>
      <c r="K276" s="10"/>
      <c r="L276" s="10"/>
    </row>
    <row r="277" spans="1:12" s="156" customFormat="1" ht="12.75" customHeight="1" thickBot="1">
      <c r="A277" s="146" t="s">
        <v>174</v>
      </c>
      <c r="B277" s="152">
        <f>ROUND(SUM(B261:B276),2)</f>
        <v>262171</v>
      </c>
      <c r="C277" s="153">
        <f t="shared" ref="C277:E277" si="3">ROUND(SUM(C261:C276),2)</f>
        <v>1</v>
      </c>
      <c r="D277" s="155">
        <f t="shared" si="3"/>
        <v>23189656093.290001</v>
      </c>
      <c r="E277" s="153">
        <f t="shared" si="3"/>
        <v>1</v>
      </c>
      <c r="F277" s="10"/>
      <c r="G277" s="10"/>
      <c r="H277" s="10"/>
      <c r="I277" s="10"/>
      <c r="J277" s="10"/>
      <c r="K277" s="10"/>
      <c r="L277" s="75"/>
    </row>
    <row r="278" spans="1:12" s="11" customFormat="1" ht="12.75" customHeight="1" thickTop="1">
      <c r="A278" s="10"/>
      <c r="B278" s="10"/>
      <c r="C278" s="10"/>
      <c r="D278" s="10"/>
      <c r="E278" s="10"/>
      <c r="F278" s="10"/>
      <c r="G278" s="10"/>
      <c r="H278" s="10"/>
      <c r="I278" s="10"/>
      <c r="J278" s="10"/>
      <c r="K278" s="10"/>
      <c r="L278" s="10"/>
    </row>
    <row r="279" spans="1:12" s="11" customFormat="1" ht="12.75" customHeight="1">
      <c r="A279" s="150" t="s">
        <v>319</v>
      </c>
      <c r="B279" s="125" t="s">
        <v>265</v>
      </c>
      <c r="C279" s="125" t="s">
        <v>266</v>
      </c>
      <c r="D279" s="125" t="s">
        <v>267</v>
      </c>
      <c r="E279" s="125" t="s">
        <v>268</v>
      </c>
      <c r="F279" s="10"/>
      <c r="G279" s="10"/>
      <c r="H279" s="10"/>
      <c r="I279" s="10"/>
      <c r="J279" s="10"/>
      <c r="K279" s="10"/>
      <c r="L279" s="10"/>
    </row>
    <row r="280" spans="1:12" s="11" customFormat="1" ht="12.75" customHeight="1">
      <c r="A280" s="29" t="s">
        <v>320</v>
      </c>
      <c r="B280" s="131">
        <v>65172</v>
      </c>
      <c r="C280" s="109">
        <v>0.24858584664207711</v>
      </c>
      <c r="D280" s="34">
        <v>32484967.140000001</v>
      </c>
      <c r="E280" s="109">
        <v>1.4008386760595223E-3</v>
      </c>
      <c r="F280" s="135"/>
      <c r="G280" s="10"/>
      <c r="H280" s="10"/>
      <c r="I280" s="10"/>
      <c r="J280" s="10"/>
      <c r="K280" s="10"/>
      <c r="L280" s="10"/>
    </row>
    <row r="281" spans="1:12" s="11" customFormat="1" ht="12.75" customHeight="1">
      <c r="A281" s="29" t="s">
        <v>321</v>
      </c>
      <c r="B281" s="131">
        <v>10427</v>
      </c>
      <c r="C281" s="109">
        <v>3.977175202444206E-2</v>
      </c>
      <c r="D281" s="34">
        <v>77482326.329999998</v>
      </c>
      <c r="E281" s="109">
        <v>3.3412451663058407E-3</v>
      </c>
      <c r="F281" s="135"/>
      <c r="G281" s="10"/>
      <c r="H281" s="10"/>
      <c r="I281" s="10"/>
      <c r="J281" s="10"/>
      <c r="K281" s="10"/>
      <c r="L281" s="10"/>
    </row>
    <row r="282" spans="1:12" s="11" customFormat="1" ht="12.75" customHeight="1">
      <c r="A282" s="29" t="s">
        <v>322</v>
      </c>
      <c r="B282" s="131">
        <v>22001</v>
      </c>
      <c r="C282" s="109">
        <v>8.3918511200704884E-2</v>
      </c>
      <c r="D282" s="34">
        <v>377252067.82999998</v>
      </c>
      <c r="E282" s="109">
        <v>1.6268118264123763E-2</v>
      </c>
      <c r="F282" s="135"/>
      <c r="G282" s="10"/>
      <c r="H282" s="10"/>
      <c r="I282" s="10"/>
      <c r="J282" s="10"/>
      <c r="K282" s="10"/>
      <c r="L282" s="10"/>
    </row>
    <row r="283" spans="1:12" s="11" customFormat="1" ht="12.75" customHeight="1">
      <c r="A283" s="29" t="s">
        <v>323</v>
      </c>
      <c r="B283" s="131">
        <v>28538</v>
      </c>
      <c r="C283" s="109">
        <v>0.10885261909211927</v>
      </c>
      <c r="D283" s="34">
        <v>1067091378.75</v>
      </c>
      <c r="E283" s="109">
        <v>4.601583457974464E-2</v>
      </c>
      <c r="F283" s="135"/>
      <c r="G283" s="10"/>
      <c r="H283" s="10"/>
      <c r="I283" s="10"/>
      <c r="J283" s="10"/>
      <c r="K283" s="10"/>
      <c r="L283" s="10"/>
    </row>
    <row r="284" spans="1:12" s="11" customFormat="1" ht="12.75" customHeight="1">
      <c r="A284" s="29" t="s">
        <v>324</v>
      </c>
      <c r="B284" s="131">
        <v>25906</v>
      </c>
      <c r="C284" s="109">
        <v>9.881336989979822E-2</v>
      </c>
      <c r="D284" s="34">
        <v>1616521883.3599999</v>
      </c>
      <c r="E284" s="109">
        <v>6.9708747592326106E-2</v>
      </c>
      <c r="F284" s="135"/>
      <c r="G284" s="10"/>
      <c r="H284" s="68"/>
      <c r="I284" s="10"/>
      <c r="J284" s="68"/>
      <c r="K284" s="10"/>
      <c r="L284" s="10"/>
    </row>
    <row r="285" spans="1:12" s="11" customFormat="1" ht="12.75" customHeight="1">
      <c r="A285" s="29" t="s">
        <v>325</v>
      </c>
      <c r="B285" s="131">
        <v>22833</v>
      </c>
      <c r="C285" s="109">
        <v>8.7092012465146793E-2</v>
      </c>
      <c r="D285" s="34">
        <v>1993138341.04</v>
      </c>
      <c r="E285" s="109">
        <v>8.5949456646608954E-2</v>
      </c>
      <c r="F285" s="135"/>
      <c r="G285" s="10"/>
      <c r="H285" s="68"/>
      <c r="I285" s="10"/>
      <c r="J285" s="68"/>
      <c r="K285" s="10"/>
      <c r="L285" s="10"/>
    </row>
    <row r="286" spans="1:12" s="11" customFormat="1" ht="12.75" customHeight="1">
      <c r="A286" s="29" t="s">
        <v>326</v>
      </c>
      <c r="B286" s="131">
        <v>33651</v>
      </c>
      <c r="C286" s="109">
        <v>0.12835515751170037</v>
      </c>
      <c r="D286" s="34">
        <v>4150780808.3699999</v>
      </c>
      <c r="E286" s="109">
        <v>0.17899277124558313</v>
      </c>
      <c r="F286" s="135"/>
      <c r="G286" s="10"/>
      <c r="H286" s="68"/>
      <c r="I286" s="10"/>
      <c r="J286" s="68"/>
      <c r="K286" s="10"/>
      <c r="L286" s="10"/>
    </row>
    <row r="287" spans="1:12" s="11" customFormat="1" ht="12.75" customHeight="1">
      <c r="A287" s="29" t="s">
        <v>327</v>
      </c>
      <c r="B287" s="131">
        <v>20898</v>
      </c>
      <c r="C287" s="109">
        <v>7.9711333442676724E-2</v>
      </c>
      <c r="D287" s="34">
        <v>3609485310.0900002</v>
      </c>
      <c r="E287" s="109">
        <v>0.15565066146601528</v>
      </c>
      <c r="F287" s="135"/>
      <c r="G287" s="10"/>
      <c r="H287" s="68"/>
      <c r="I287" s="10"/>
      <c r="J287" s="68"/>
      <c r="K287" s="10"/>
      <c r="L287" s="10"/>
    </row>
    <row r="288" spans="1:12" s="11" customFormat="1" ht="12.75" customHeight="1">
      <c r="A288" s="29" t="s">
        <v>328</v>
      </c>
      <c r="B288" s="131">
        <v>12373</v>
      </c>
      <c r="C288" s="109">
        <v>4.7194388395360283E-2</v>
      </c>
      <c r="D288" s="34">
        <v>2758338612.5300002</v>
      </c>
      <c r="E288" s="109">
        <v>0.11894693916259215</v>
      </c>
      <c r="F288" s="135"/>
      <c r="G288" s="10"/>
      <c r="H288" s="68"/>
      <c r="I288" s="10"/>
      <c r="J288" s="68"/>
      <c r="K288" s="10"/>
      <c r="L288" s="10"/>
    </row>
    <row r="289" spans="1:12" s="11" customFormat="1" ht="12.75" customHeight="1">
      <c r="A289" s="29" t="s">
        <v>329</v>
      </c>
      <c r="B289" s="131">
        <v>7468</v>
      </c>
      <c r="C289" s="109">
        <v>2.8485225291889644E-2</v>
      </c>
      <c r="D289" s="34">
        <v>2037492607.3099999</v>
      </c>
      <c r="E289" s="109">
        <v>8.786213124995651E-2</v>
      </c>
      <c r="F289" s="135"/>
      <c r="G289" s="10"/>
      <c r="H289" s="68"/>
      <c r="I289" s="10"/>
      <c r="J289" s="68"/>
      <c r="K289" s="10"/>
      <c r="L289" s="10"/>
    </row>
    <row r="290" spans="1:12" s="11" customFormat="1" ht="12.75" customHeight="1">
      <c r="A290" s="29" t="s">
        <v>330</v>
      </c>
      <c r="B290" s="131">
        <v>4550</v>
      </c>
      <c r="C290" s="109">
        <v>1.7355085039916694E-2</v>
      </c>
      <c r="D290" s="34">
        <v>1469384184.8499999</v>
      </c>
      <c r="E290" s="109">
        <v>6.3363776458727677E-2</v>
      </c>
      <c r="F290" s="135"/>
      <c r="G290" s="10"/>
      <c r="H290" s="68"/>
      <c r="I290" s="10"/>
      <c r="J290" s="68"/>
      <c r="K290" s="10"/>
      <c r="L290" s="10"/>
    </row>
    <row r="291" spans="1:12" s="11" customFormat="1" ht="12.75" customHeight="1">
      <c r="A291" s="29" t="s">
        <v>331</v>
      </c>
      <c r="B291" s="131">
        <v>2752</v>
      </c>
      <c r="C291" s="109">
        <v>1.0496965720846317E-2</v>
      </c>
      <c r="D291" s="34">
        <v>1025149916.22</v>
      </c>
      <c r="E291" s="109">
        <v>4.4207206527596167E-2</v>
      </c>
      <c r="F291" s="135"/>
      <c r="G291" s="10"/>
      <c r="H291" s="68"/>
      <c r="I291" s="10"/>
      <c r="J291" s="68"/>
      <c r="K291" s="10"/>
      <c r="L291" s="10"/>
    </row>
    <row r="292" spans="1:12" s="11" customFormat="1" ht="12.75" customHeight="1">
      <c r="A292" s="29" t="s">
        <v>332</v>
      </c>
      <c r="B292" s="131">
        <v>1712</v>
      </c>
      <c r="C292" s="109">
        <v>6.5300891402939303E-3</v>
      </c>
      <c r="D292" s="34">
        <v>723077997.35000002</v>
      </c>
      <c r="E292" s="109">
        <v>3.1181057383564428E-2</v>
      </c>
      <c r="F292" s="135"/>
      <c r="G292" s="10"/>
      <c r="H292" s="68"/>
      <c r="I292" s="10"/>
      <c r="J292" s="68"/>
      <c r="K292" s="10"/>
      <c r="L292" s="10"/>
    </row>
    <row r="293" spans="1:12" s="11" customFormat="1" ht="12.75" customHeight="1">
      <c r="A293" s="29" t="s">
        <v>333</v>
      </c>
      <c r="B293" s="131">
        <v>1270</v>
      </c>
      <c r="C293" s="109">
        <v>4.8441665935591658E-3</v>
      </c>
      <c r="D293" s="34">
        <v>603295119.60000002</v>
      </c>
      <c r="E293" s="109">
        <v>2.6015699291658118E-2</v>
      </c>
      <c r="F293" s="135"/>
      <c r="G293" s="10"/>
      <c r="H293" s="68"/>
      <c r="I293" s="10"/>
      <c r="J293" s="68"/>
      <c r="K293" s="10"/>
      <c r="L293" s="10"/>
    </row>
    <row r="294" spans="1:12" s="11" customFormat="1" ht="12.75" customHeight="1">
      <c r="A294" s="29" t="s">
        <v>334</v>
      </c>
      <c r="B294" s="131">
        <v>1369</v>
      </c>
      <c r="C294" s="109">
        <v>5.2217827295925178E-3</v>
      </c>
      <c r="D294" s="34">
        <v>741023148.91999996</v>
      </c>
      <c r="E294" s="109">
        <v>3.1954900320165479E-2</v>
      </c>
      <c r="F294" s="135"/>
      <c r="G294" s="10"/>
      <c r="H294" s="68"/>
      <c r="I294" s="10"/>
      <c r="J294" s="68"/>
      <c r="K294" s="10"/>
      <c r="L294" s="10"/>
    </row>
    <row r="295" spans="1:12" s="11" customFormat="1" ht="12.75" customHeight="1">
      <c r="A295" s="29" t="s">
        <v>335</v>
      </c>
      <c r="B295" s="131">
        <v>624</v>
      </c>
      <c r="C295" s="109">
        <v>2.3801259483314323E-3</v>
      </c>
      <c r="D295" s="34">
        <v>401286838.62</v>
      </c>
      <c r="E295" s="109">
        <v>1.7304561870415732E-2</v>
      </c>
      <c r="F295" s="135"/>
      <c r="G295" s="10"/>
      <c r="H295" s="68"/>
      <c r="I295" s="10"/>
      <c r="J295" s="68"/>
      <c r="K295" s="10"/>
      <c r="L295" s="10"/>
    </row>
    <row r="296" spans="1:12" s="11" customFormat="1" ht="12.75" customHeight="1">
      <c r="A296" s="29" t="s">
        <v>336</v>
      </c>
      <c r="B296" s="131">
        <v>353</v>
      </c>
      <c r="C296" s="109">
        <v>1.3464494547451853E-3</v>
      </c>
      <c r="D296" s="34">
        <v>262630257.42000002</v>
      </c>
      <c r="E296" s="109">
        <v>1.1325319201089527E-2</v>
      </c>
      <c r="F296" s="135"/>
      <c r="G296" s="10"/>
      <c r="H296" s="68"/>
      <c r="I296" s="10"/>
      <c r="J296" s="68"/>
      <c r="K296" s="10"/>
      <c r="L296" s="10"/>
    </row>
    <row r="297" spans="1:12" s="11" customFormat="1" ht="12.75" customHeight="1">
      <c r="A297" s="29" t="s">
        <v>337</v>
      </c>
      <c r="B297" s="131">
        <v>162</v>
      </c>
      <c r="C297" s="109">
        <v>6.1791731350912193E-4</v>
      </c>
      <c r="D297" s="34">
        <v>137155174.77000001</v>
      </c>
      <c r="E297" s="109">
        <v>5.9144980080013468E-3</v>
      </c>
      <c r="F297" s="135"/>
      <c r="G297" s="10"/>
      <c r="H297" s="68"/>
      <c r="I297" s="10"/>
      <c r="J297" s="68"/>
      <c r="K297" s="10"/>
      <c r="L297" s="10"/>
    </row>
    <row r="298" spans="1:12" s="11" customFormat="1" ht="12.75" customHeight="1">
      <c r="A298" s="29" t="s">
        <v>338</v>
      </c>
      <c r="B298" s="131">
        <v>112</v>
      </c>
      <c r="C298" s="109">
        <v>4.2720209329025715E-4</v>
      </c>
      <c r="D298" s="34">
        <v>106585152.79000001</v>
      </c>
      <c r="E298" s="109">
        <v>4.5962368894655907E-3</v>
      </c>
      <c r="F298" s="135"/>
      <c r="G298" s="10"/>
      <c r="H298" s="68"/>
      <c r="I298" s="10"/>
      <c r="J298" s="68"/>
      <c r="K298" s="10"/>
      <c r="L298" s="10"/>
    </row>
    <row r="299" spans="1:12" s="11" customFormat="1" ht="12.75" customHeight="1">
      <c r="A299" s="29" t="s">
        <v>339</v>
      </c>
      <c r="B299" s="131">
        <v>0</v>
      </c>
      <c r="C299" s="109">
        <v>0</v>
      </c>
      <c r="D299" s="34">
        <v>0</v>
      </c>
      <c r="E299" s="109">
        <v>0</v>
      </c>
      <c r="F299" s="135"/>
      <c r="G299" s="10"/>
      <c r="H299" s="68"/>
      <c r="I299" s="10"/>
      <c r="J299" s="68"/>
      <c r="K299" s="10"/>
      <c r="L299" s="10"/>
    </row>
    <row r="300" spans="1:12" s="11" customFormat="1" ht="12.75" customHeight="1" thickBot="1">
      <c r="A300" s="146" t="s">
        <v>174</v>
      </c>
      <c r="B300" s="152">
        <f t="shared" ref="B300:C300" si="4">ROUND(SUM(B280:B299),2)</f>
        <v>262171</v>
      </c>
      <c r="C300" s="153">
        <f t="shared" si="4"/>
        <v>1</v>
      </c>
      <c r="D300" s="155">
        <f>ROUND(SUM(D280:D299),2)</f>
        <v>23189656093.290001</v>
      </c>
      <c r="E300" s="153">
        <f t="shared" ref="E300" si="5">ROUND(SUM(E280:E299),2)</f>
        <v>1</v>
      </c>
      <c r="F300" s="135"/>
      <c r="G300" s="10"/>
      <c r="H300" s="68"/>
      <c r="I300" s="10"/>
      <c r="J300" s="68"/>
      <c r="K300" s="10"/>
      <c r="L300" s="10"/>
    </row>
    <row r="301" spans="1:12" s="11" customFormat="1" ht="12.75" customHeight="1" thickTop="1">
      <c r="A301" s="75"/>
      <c r="B301" s="157"/>
      <c r="C301" s="158"/>
      <c r="D301" s="65"/>
      <c r="E301" s="158"/>
      <c r="F301" s="10"/>
      <c r="G301" s="10"/>
      <c r="H301" s="10"/>
      <c r="I301" s="10"/>
      <c r="J301" s="10"/>
      <c r="K301" s="10"/>
      <c r="L301" s="10"/>
    </row>
    <row r="302" spans="1:12" s="2" customFormat="1" ht="25.5" customHeight="1">
      <c r="A302" s="256" t="s">
        <v>0</v>
      </c>
      <c r="B302" s="256"/>
      <c r="C302" s="256"/>
      <c r="D302" s="256"/>
      <c r="E302" s="256"/>
      <c r="F302" s="256"/>
      <c r="G302" s="256"/>
      <c r="H302" s="256"/>
      <c r="I302" s="256"/>
      <c r="J302" s="256"/>
      <c r="K302" s="256"/>
      <c r="L302" s="1"/>
    </row>
    <row r="303" spans="1:12" s="2" customFormat="1" ht="25.5" customHeight="1">
      <c r="A303" s="256"/>
      <c r="B303" s="256"/>
      <c r="C303" s="256"/>
      <c r="D303" s="256"/>
      <c r="E303" s="256"/>
      <c r="F303" s="256"/>
      <c r="G303" s="256"/>
      <c r="H303" s="256"/>
      <c r="I303" s="256"/>
      <c r="J303" s="256"/>
      <c r="K303" s="256"/>
      <c r="L303" s="1"/>
    </row>
    <row r="304" spans="1:12" s="2" customFormat="1" ht="25.5" customHeight="1">
      <c r="A304" s="257"/>
      <c r="B304" s="257"/>
      <c r="C304" s="257"/>
      <c r="D304" s="257"/>
      <c r="E304" s="257"/>
      <c r="F304" s="257"/>
      <c r="G304" s="257"/>
      <c r="H304" s="257"/>
      <c r="I304" s="257"/>
      <c r="J304" s="257"/>
      <c r="K304" s="257"/>
      <c r="L304" s="3"/>
    </row>
    <row r="305" spans="1:12" s="11" customFormat="1" ht="12.75" customHeight="1">
      <c r="A305" s="10"/>
      <c r="B305" s="10"/>
      <c r="C305" s="10"/>
      <c r="D305" s="10"/>
      <c r="E305" s="10"/>
      <c r="F305" s="10"/>
      <c r="G305" s="10"/>
      <c r="H305" s="10"/>
      <c r="I305" s="10"/>
      <c r="J305" s="10"/>
      <c r="K305" s="10"/>
      <c r="L305" s="10"/>
    </row>
    <row r="306" spans="1:12" s="11" customFormat="1">
      <c r="A306" s="150" t="s">
        <v>340</v>
      </c>
      <c r="B306" s="125" t="s">
        <v>265</v>
      </c>
      <c r="C306" s="125" t="s">
        <v>266</v>
      </c>
      <c r="D306" s="125" t="s">
        <v>267</v>
      </c>
      <c r="E306" s="125" t="s">
        <v>268</v>
      </c>
      <c r="F306" s="10"/>
      <c r="G306" s="10"/>
      <c r="H306" s="10"/>
      <c r="I306" s="10"/>
      <c r="J306" s="10"/>
      <c r="K306" s="10"/>
      <c r="L306" s="10"/>
    </row>
    <row r="307" spans="1:12" s="11" customFormat="1">
      <c r="A307" s="159" t="s">
        <v>341</v>
      </c>
      <c r="B307" s="131">
        <v>27804</v>
      </c>
      <c r="C307" s="109">
        <v>0.10605291965930633</v>
      </c>
      <c r="D307" s="34">
        <v>2859849529.1900001</v>
      </c>
      <c r="E307" s="109">
        <v>0.12332436141722285</v>
      </c>
      <c r="F307" s="10"/>
      <c r="G307" s="10"/>
      <c r="H307" s="68"/>
      <c r="I307" s="10"/>
      <c r="J307" s="68"/>
      <c r="K307" s="10"/>
      <c r="L307" s="10"/>
    </row>
    <row r="308" spans="1:12" s="11" customFormat="1">
      <c r="A308" s="159" t="s">
        <v>342</v>
      </c>
      <c r="B308" s="131">
        <v>14251</v>
      </c>
      <c r="C308" s="109">
        <v>5.4357652066780844E-2</v>
      </c>
      <c r="D308" s="34">
        <v>1065480448.77</v>
      </c>
      <c r="E308" s="109">
        <v>4.5946366969982798E-2</v>
      </c>
      <c r="F308" s="10"/>
      <c r="G308" s="10"/>
      <c r="H308" s="68"/>
      <c r="I308" s="10"/>
      <c r="J308" s="68"/>
      <c r="K308" s="10"/>
      <c r="L308" s="10"/>
    </row>
    <row r="309" spans="1:12" s="11" customFormat="1">
      <c r="A309" s="159" t="s">
        <v>343</v>
      </c>
      <c r="B309" s="131">
        <v>33818</v>
      </c>
      <c r="C309" s="109">
        <v>0.12899214634723138</v>
      </c>
      <c r="D309" s="34">
        <v>4751655471.1899996</v>
      </c>
      <c r="E309" s="109">
        <v>0.20490409396648646</v>
      </c>
      <c r="F309" s="10"/>
      <c r="G309" s="10"/>
      <c r="H309" s="68"/>
      <c r="I309" s="10"/>
      <c r="J309" s="68"/>
      <c r="K309" s="10"/>
      <c r="L309" s="10"/>
    </row>
    <row r="310" spans="1:12" s="11" customFormat="1">
      <c r="A310" s="159" t="s">
        <v>344</v>
      </c>
      <c r="B310" s="131">
        <v>7741</v>
      </c>
      <c r="C310" s="109">
        <v>2.9526530394284645E-2</v>
      </c>
      <c r="D310" s="34">
        <v>444998828.38999999</v>
      </c>
      <c r="E310" s="109">
        <v>1.9189539793078768E-2</v>
      </c>
      <c r="F310" s="10"/>
      <c r="G310" s="10"/>
      <c r="H310" s="68"/>
      <c r="I310" s="10"/>
      <c r="J310" s="68"/>
      <c r="K310" s="10"/>
      <c r="L310" s="10"/>
    </row>
    <row r="311" spans="1:12" s="11" customFormat="1">
      <c r="A311" s="159" t="s">
        <v>345</v>
      </c>
      <c r="B311" s="131">
        <v>26598</v>
      </c>
      <c r="C311" s="109">
        <v>0.10145286854762731</v>
      </c>
      <c r="D311" s="34">
        <v>1672402848.1099999</v>
      </c>
      <c r="E311" s="109">
        <v>7.2118484266522384E-2</v>
      </c>
      <c r="F311" s="10"/>
      <c r="G311" s="10"/>
      <c r="H311" s="68"/>
      <c r="I311" s="10"/>
      <c r="J311" s="68"/>
      <c r="K311" s="10"/>
      <c r="L311" s="10"/>
    </row>
    <row r="312" spans="1:12" s="11" customFormat="1">
      <c r="A312" s="159" t="s">
        <v>346</v>
      </c>
      <c r="B312" s="131">
        <v>17880</v>
      </c>
      <c r="C312" s="109">
        <v>6.8199762750266041E-2</v>
      </c>
      <c r="D312" s="34">
        <v>876965873.65999997</v>
      </c>
      <c r="E312" s="109">
        <v>3.7817114239730047E-2</v>
      </c>
      <c r="F312" s="10"/>
      <c r="G312" s="10"/>
      <c r="H312" s="68"/>
      <c r="I312" s="10"/>
      <c r="J312" s="68"/>
      <c r="K312" s="10"/>
      <c r="L312" s="10"/>
    </row>
    <row r="313" spans="1:12" s="11" customFormat="1">
      <c r="A313" s="159" t="s">
        <v>347</v>
      </c>
      <c r="B313" s="131">
        <v>44722</v>
      </c>
      <c r="C313" s="109">
        <v>0.17058332157256142</v>
      </c>
      <c r="D313" s="34">
        <v>5089342570.1300001</v>
      </c>
      <c r="E313" s="109">
        <v>0.21946606494102416</v>
      </c>
      <c r="F313" s="10"/>
      <c r="G313" s="10"/>
      <c r="H313" s="68"/>
      <c r="I313" s="10"/>
      <c r="J313" s="68"/>
      <c r="K313" s="10"/>
      <c r="L313" s="10"/>
    </row>
    <row r="314" spans="1:12" s="11" customFormat="1">
      <c r="A314" s="29" t="s">
        <v>348</v>
      </c>
      <c r="B314" s="131">
        <v>21224</v>
      </c>
      <c r="C314" s="109">
        <v>8.0954796678503721E-2</v>
      </c>
      <c r="D314" s="34">
        <v>1877097269.73</v>
      </c>
      <c r="E314" s="109">
        <v>8.094545525723186E-2</v>
      </c>
      <c r="F314" s="10"/>
      <c r="G314" s="10"/>
      <c r="H314" s="68"/>
      <c r="I314" s="10"/>
      <c r="J314" s="68"/>
      <c r="K314" s="10"/>
      <c r="L314" s="10"/>
    </row>
    <row r="315" spans="1:12" s="11" customFormat="1">
      <c r="A315" s="29" t="s">
        <v>349</v>
      </c>
      <c r="B315" s="131">
        <v>24479</v>
      </c>
      <c r="C315" s="109">
        <v>9.3370357514751826E-2</v>
      </c>
      <c r="D315" s="34">
        <v>1632258892.73</v>
      </c>
      <c r="E315" s="109">
        <v>7.0387369530775373E-2</v>
      </c>
      <c r="F315" s="10"/>
      <c r="G315" s="10"/>
      <c r="H315" s="68"/>
      <c r="I315" s="10"/>
      <c r="J315" s="68"/>
      <c r="K315" s="10"/>
      <c r="L315" s="10"/>
    </row>
    <row r="316" spans="1:12" s="11" customFormat="1">
      <c r="A316" s="29" t="s">
        <v>350</v>
      </c>
      <c r="B316" s="131">
        <v>13477</v>
      </c>
      <c r="C316" s="109">
        <v>5.1405380457792818E-2</v>
      </c>
      <c r="D316" s="34">
        <v>794917447.55999994</v>
      </c>
      <c r="E316" s="109">
        <v>3.427896663762995E-2</v>
      </c>
      <c r="F316" s="10"/>
      <c r="G316" s="10"/>
      <c r="H316" s="68"/>
      <c r="I316" s="10"/>
      <c r="J316" s="68"/>
      <c r="K316" s="10"/>
      <c r="L316" s="10"/>
    </row>
    <row r="317" spans="1:12" s="11" customFormat="1">
      <c r="A317" s="29" t="s">
        <v>351</v>
      </c>
      <c r="B317" s="131">
        <v>14706</v>
      </c>
      <c r="C317" s="109">
        <v>5.6093160570772509E-2</v>
      </c>
      <c r="D317" s="34">
        <v>1118087755.0899999</v>
      </c>
      <c r="E317" s="109">
        <v>4.8214934736074938E-2</v>
      </c>
      <c r="F317" s="10"/>
      <c r="G317" s="10"/>
      <c r="H317" s="68"/>
      <c r="I317" s="10"/>
      <c r="J317" s="68"/>
      <c r="K317" s="10"/>
      <c r="L317" s="10"/>
    </row>
    <row r="318" spans="1:12" s="11" customFormat="1">
      <c r="A318" s="154" t="s">
        <v>352</v>
      </c>
      <c r="B318" s="131">
        <v>15471</v>
      </c>
      <c r="C318" s="109">
        <v>5.9011103440121143E-2</v>
      </c>
      <c r="D318" s="34">
        <v>1006599158.74</v>
      </c>
      <c r="E318" s="109">
        <v>4.3407248244240353E-2</v>
      </c>
      <c r="F318" s="10"/>
      <c r="G318" s="10"/>
      <c r="H318" s="68"/>
      <c r="I318" s="10"/>
      <c r="J318" s="68"/>
      <c r="K318" s="10"/>
      <c r="L318" s="10"/>
    </row>
    <row r="319" spans="1:12" s="156" customFormat="1" ht="12.75" customHeight="1" thickBot="1">
      <c r="A319" s="146" t="s">
        <v>353</v>
      </c>
      <c r="B319" s="152">
        <f>ROUND(SUM(B307:B318),2)</f>
        <v>262171</v>
      </c>
      <c r="C319" s="160">
        <f t="shared" ref="C319:E319" si="6">ROUND(SUM(C307:C318),2)</f>
        <v>1</v>
      </c>
      <c r="D319" s="155">
        <f t="shared" si="6"/>
        <v>23189656093.290001</v>
      </c>
      <c r="E319" s="160">
        <f t="shared" si="6"/>
        <v>1</v>
      </c>
      <c r="F319" s="10"/>
      <c r="G319" s="10"/>
      <c r="H319" s="68"/>
      <c r="I319" s="10"/>
      <c r="J319" s="68"/>
      <c r="K319" s="10"/>
      <c r="L319" s="75"/>
    </row>
    <row r="320" spans="1:12" s="11" customFormat="1" ht="12.75" customHeight="1" thickTop="1">
      <c r="A320" s="10"/>
      <c r="B320" s="10"/>
      <c r="C320" s="10"/>
      <c r="D320" s="10"/>
      <c r="E320" s="10"/>
      <c r="F320" s="10"/>
      <c r="G320" s="10"/>
      <c r="H320" s="68"/>
      <c r="I320" s="10"/>
      <c r="J320" s="68"/>
      <c r="K320" s="10"/>
      <c r="L320" s="10"/>
    </row>
    <row r="321" spans="1:12" s="11" customFormat="1" ht="12.75" customHeight="1">
      <c r="A321" s="150" t="s">
        <v>354</v>
      </c>
      <c r="B321" s="125" t="s">
        <v>265</v>
      </c>
      <c r="C321" s="125" t="s">
        <v>266</v>
      </c>
      <c r="D321" s="125" t="s">
        <v>267</v>
      </c>
      <c r="E321" s="125" t="s">
        <v>268</v>
      </c>
      <c r="F321" s="10"/>
      <c r="G321" s="10"/>
      <c r="H321" s="68"/>
      <c r="I321" s="10"/>
      <c r="J321" s="68"/>
      <c r="K321" s="10"/>
      <c r="L321" s="10"/>
    </row>
    <row r="322" spans="1:12" s="11" customFormat="1">
      <c r="A322" s="29" t="s">
        <v>355</v>
      </c>
      <c r="B322" s="131">
        <v>146162</v>
      </c>
      <c r="C322" s="109">
        <v>0.55750636035259427</v>
      </c>
      <c r="D322" s="34">
        <v>14634055261.93</v>
      </c>
      <c r="E322" s="109">
        <v>0.63105960705318132</v>
      </c>
      <c r="F322" s="10"/>
      <c r="G322" s="10"/>
      <c r="H322" s="68"/>
      <c r="I322" s="10"/>
      <c r="J322" s="161"/>
      <c r="K322" s="10"/>
      <c r="L322" s="10"/>
    </row>
    <row r="323" spans="1:12" s="11" customFormat="1">
      <c r="A323" s="29" t="s">
        <v>356</v>
      </c>
      <c r="B323" s="131">
        <v>0</v>
      </c>
      <c r="C323" s="109">
        <v>0</v>
      </c>
      <c r="D323" s="34">
        <v>0</v>
      </c>
      <c r="E323" s="109">
        <v>0</v>
      </c>
      <c r="F323" s="10"/>
      <c r="G323" s="10"/>
      <c r="H323" s="68"/>
      <c r="I323" s="10"/>
      <c r="J323" s="161"/>
      <c r="K323" s="10"/>
      <c r="L323" s="10"/>
    </row>
    <row r="324" spans="1:12" s="11" customFormat="1">
      <c r="A324" s="29" t="s">
        <v>357</v>
      </c>
      <c r="B324" s="131">
        <v>30282</v>
      </c>
      <c r="C324" s="109">
        <v>0.11550476597335327</v>
      </c>
      <c r="D324" s="34">
        <v>3868398778.5999999</v>
      </c>
      <c r="E324" s="109">
        <v>0.16681570278738775</v>
      </c>
      <c r="F324" s="10"/>
      <c r="G324" s="10"/>
      <c r="H324" s="68"/>
      <c r="I324" s="10"/>
      <c r="J324" s="161"/>
      <c r="K324" s="10"/>
      <c r="L324" s="10"/>
    </row>
    <row r="325" spans="1:12" s="11" customFormat="1">
      <c r="A325" s="29" t="s">
        <v>358</v>
      </c>
      <c r="B325" s="131">
        <v>85727</v>
      </c>
      <c r="C325" s="109">
        <v>0.32698887367405244</v>
      </c>
      <c r="D325" s="34">
        <v>4687202052.7600002</v>
      </c>
      <c r="E325" s="109">
        <v>0.20212469015943091</v>
      </c>
      <c r="F325" s="10"/>
      <c r="G325" s="10"/>
      <c r="H325" s="68"/>
      <c r="I325" s="10"/>
      <c r="J325" s="161"/>
      <c r="K325" s="10"/>
      <c r="L325" s="10"/>
    </row>
    <row r="326" spans="1:12" s="11" customFormat="1" ht="12.75" customHeight="1" thickBot="1">
      <c r="A326" s="146" t="s">
        <v>174</v>
      </c>
      <c r="B326" s="162">
        <f>ROUND(SUM(B322:B325),2)</f>
        <v>262171</v>
      </c>
      <c r="C326" s="163">
        <f>ROUND(SUM(C322:C325),2)</f>
        <v>1</v>
      </c>
      <c r="D326" s="164">
        <f t="shared" ref="D326" si="7">ROUND(SUM(D322:D325),2)</f>
        <v>23189656093.290001</v>
      </c>
      <c r="E326" s="163">
        <f>ROUND(SUM(E322:E325),2)</f>
        <v>1</v>
      </c>
      <c r="F326" s="10"/>
      <c r="G326" s="10"/>
      <c r="H326" s="68"/>
      <c r="I326" s="10"/>
      <c r="J326" s="161"/>
      <c r="K326" s="10"/>
      <c r="L326" s="10"/>
    </row>
    <row r="327" spans="1:12" s="11" customFormat="1" ht="12.75" customHeight="1" thickTop="1">
      <c r="A327" s="10"/>
      <c r="B327" s="10"/>
      <c r="C327" s="10"/>
      <c r="D327" s="10"/>
      <c r="E327" s="10"/>
      <c r="F327" s="10"/>
      <c r="G327" s="10"/>
      <c r="H327" s="68"/>
      <c r="I327" s="10"/>
      <c r="J327" s="161"/>
      <c r="K327" s="10"/>
      <c r="L327" s="10"/>
    </row>
    <row r="328" spans="1:12" s="11" customFormat="1" ht="14.25">
      <c r="A328" s="150" t="s">
        <v>359</v>
      </c>
      <c r="B328" s="125" t="s">
        <v>265</v>
      </c>
      <c r="C328" s="125" t="s">
        <v>266</v>
      </c>
      <c r="D328" s="125" t="s">
        <v>267</v>
      </c>
      <c r="E328" s="125" t="s">
        <v>268</v>
      </c>
      <c r="F328" s="10"/>
      <c r="G328" s="51" t="s">
        <v>360</v>
      </c>
      <c r="H328" s="68"/>
      <c r="I328" s="10"/>
      <c r="J328" s="161"/>
      <c r="K328" s="10"/>
      <c r="L328" s="10"/>
    </row>
    <row r="329" spans="1:12" s="11" customFormat="1">
      <c r="A329" s="29" t="s">
        <v>361</v>
      </c>
      <c r="B329" s="131">
        <v>9494</v>
      </c>
      <c r="C329" s="109">
        <v>3.6213006015158047E-2</v>
      </c>
      <c r="D329" s="34">
        <v>1836920504.1599998</v>
      </c>
      <c r="E329" s="109">
        <v>7.9212925658329131E-2</v>
      </c>
      <c r="F329" s="10"/>
      <c r="G329" s="53" t="s">
        <v>362</v>
      </c>
      <c r="H329" s="68"/>
      <c r="I329" s="10"/>
      <c r="J329" s="161"/>
      <c r="K329" s="10"/>
      <c r="L329" s="10"/>
    </row>
    <row r="330" spans="1:12" s="11" customFormat="1">
      <c r="A330" s="29" t="s">
        <v>363</v>
      </c>
      <c r="B330" s="131">
        <v>33773</v>
      </c>
      <c r="C330" s="109">
        <v>0.12882050264903441</v>
      </c>
      <c r="D330" s="34">
        <v>5900551828.2700005</v>
      </c>
      <c r="E330" s="109">
        <v>0.25444757802929829</v>
      </c>
      <c r="F330" s="10"/>
      <c r="G330" s="10"/>
      <c r="H330" s="68"/>
      <c r="I330" s="10"/>
      <c r="J330" s="161"/>
      <c r="K330" s="10"/>
      <c r="L330" s="10"/>
    </row>
    <row r="331" spans="1:12" s="11" customFormat="1">
      <c r="A331" s="29" t="s">
        <v>364</v>
      </c>
      <c r="B331" s="131">
        <v>9865</v>
      </c>
      <c r="C331" s="109">
        <v>3.7628112949182023E-2</v>
      </c>
      <c r="D331" s="34">
        <v>1357725041.6500001</v>
      </c>
      <c r="E331" s="109">
        <v>5.8548735530530874E-2</v>
      </c>
      <c r="F331" s="10"/>
      <c r="G331" s="10"/>
      <c r="H331" s="68"/>
      <c r="I331" s="10"/>
      <c r="J331" s="161"/>
      <c r="K331" s="10"/>
      <c r="L331" s="10"/>
    </row>
    <row r="332" spans="1:12" s="11" customFormat="1">
      <c r="A332" s="29" t="s">
        <v>365</v>
      </c>
      <c r="B332" s="131">
        <v>18253</v>
      </c>
      <c r="C332" s="109">
        <v>6.9622498293098772E-2</v>
      </c>
      <c r="D332" s="34">
        <v>2411316831.75</v>
      </c>
      <c r="E332" s="109">
        <v>0.10398243173807661</v>
      </c>
      <c r="F332" s="10"/>
      <c r="G332" s="10"/>
      <c r="H332" s="68"/>
      <c r="I332" s="10"/>
      <c r="J332" s="161"/>
      <c r="K332" s="10"/>
      <c r="L332" s="10"/>
    </row>
    <row r="333" spans="1:12" s="11" customFormat="1">
      <c r="A333" s="29" t="s">
        <v>366</v>
      </c>
      <c r="B333" s="131">
        <v>20105</v>
      </c>
      <c r="C333" s="109">
        <v>7.6686590050005526E-2</v>
      </c>
      <c r="D333" s="34">
        <v>2177719057.04</v>
      </c>
      <c r="E333" s="109">
        <v>9.3909070849486631E-2</v>
      </c>
      <c r="F333" s="10"/>
      <c r="G333" s="10"/>
      <c r="H333" s="68"/>
      <c r="I333" s="10"/>
      <c r="J333" s="161"/>
      <c r="K333" s="10"/>
      <c r="L333" s="10"/>
    </row>
    <row r="334" spans="1:12" s="11" customFormat="1">
      <c r="A334" s="29" t="s">
        <v>367</v>
      </c>
      <c r="B334" s="131">
        <v>13461</v>
      </c>
      <c r="C334" s="109">
        <v>5.1344351587322777E-2</v>
      </c>
      <c r="D334" s="34">
        <v>1005930423.5599999</v>
      </c>
      <c r="E334" s="109">
        <v>4.3378410594500753E-2</v>
      </c>
      <c r="F334" s="10"/>
      <c r="G334" s="10"/>
      <c r="H334" s="68"/>
      <c r="I334" s="10"/>
      <c r="J334" s="161"/>
      <c r="K334" s="10"/>
      <c r="L334" s="10"/>
    </row>
    <row r="335" spans="1:12" s="11" customFormat="1">
      <c r="A335" s="29" t="s">
        <v>368</v>
      </c>
      <c r="B335" s="131">
        <v>10391</v>
      </c>
      <c r="C335" s="109">
        <v>3.963443706588448E-2</v>
      </c>
      <c r="D335" s="34">
        <v>646241632.98000002</v>
      </c>
      <c r="E335" s="109">
        <v>2.7867667824836437E-2</v>
      </c>
      <c r="F335" s="10"/>
      <c r="G335" s="10"/>
      <c r="H335" s="68"/>
      <c r="I335" s="10"/>
      <c r="J335" s="161"/>
      <c r="K335" s="10"/>
      <c r="L335" s="10"/>
    </row>
    <row r="336" spans="1:12" s="11" customFormat="1">
      <c r="A336" s="29" t="s">
        <v>369</v>
      </c>
      <c r="B336" s="131">
        <v>11722</v>
      </c>
      <c r="C336" s="109">
        <v>4.4711276228110663E-2</v>
      </c>
      <c r="D336" s="34">
        <v>717448386.54999995</v>
      </c>
      <c r="E336" s="109">
        <v>3.0938293507405481E-2</v>
      </c>
      <c r="F336" s="10"/>
      <c r="G336" s="10"/>
      <c r="H336" s="68"/>
      <c r="I336" s="10"/>
      <c r="J336" s="161"/>
      <c r="K336" s="10"/>
      <c r="L336" s="10"/>
    </row>
    <row r="337" spans="1:12" s="11" customFormat="1">
      <c r="A337" s="29" t="s">
        <v>370</v>
      </c>
      <c r="B337" s="131">
        <v>9195</v>
      </c>
      <c r="C337" s="109">
        <v>3.5072528998249232E-2</v>
      </c>
      <c r="D337" s="34">
        <v>602979989.31000006</v>
      </c>
      <c r="E337" s="109">
        <v>2.6002110030621549E-2</v>
      </c>
      <c r="F337" s="10"/>
      <c r="G337" s="10"/>
      <c r="H337" s="68"/>
      <c r="I337" s="10"/>
      <c r="J337" s="161"/>
      <c r="K337" s="10"/>
      <c r="L337" s="10"/>
    </row>
    <row r="338" spans="1:12" s="11" customFormat="1">
      <c r="A338" s="29" t="s">
        <v>371</v>
      </c>
      <c r="B338" s="131">
        <v>11371</v>
      </c>
      <c r="C338" s="109">
        <v>4.3372455382174227E-2</v>
      </c>
      <c r="D338" s="34">
        <v>714677200.53999996</v>
      </c>
      <c r="E338" s="109">
        <v>3.0818792554098896E-2</v>
      </c>
      <c r="F338" s="10"/>
      <c r="G338" s="10"/>
      <c r="H338" s="68"/>
      <c r="I338" s="10"/>
      <c r="J338" s="161"/>
      <c r="K338" s="10"/>
      <c r="L338" s="10"/>
    </row>
    <row r="339" spans="1:12" s="11" customFormat="1">
      <c r="A339" s="29" t="s">
        <v>372</v>
      </c>
      <c r="B339" s="131">
        <v>49523</v>
      </c>
      <c r="C339" s="109">
        <v>0.18889579701797682</v>
      </c>
      <c r="D339" s="34">
        <v>3462846994.7200003</v>
      </c>
      <c r="E339" s="109">
        <v>0.14932722506919738</v>
      </c>
      <c r="F339" s="10"/>
      <c r="G339" s="10"/>
      <c r="H339" s="68"/>
      <c r="I339" s="10"/>
      <c r="J339" s="161"/>
      <c r="K339" s="10"/>
      <c r="L339" s="10"/>
    </row>
    <row r="340" spans="1:12" s="11" customFormat="1">
      <c r="A340" s="29" t="s">
        <v>373</v>
      </c>
      <c r="B340" s="131">
        <v>39887</v>
      </c>
      <c r="C340" s="109">
        <v>0.1521411597773972</v>
      </c>
      <c r="D340" s="34">
        <v>1611576000.4300001</v>
      </c>
      <c r="E340" s="109">
        <v>6.9495467890803034E-2</v>
      </c>
      <c r="F340" s="10"/>
      <c r="G340" s="10"/>
      <c r="H340" s="68"/>
      <c r="I340" s="10"/>
      <c r="J340" s="161"/>
      <c r="K340" s="10"/>
      <c r="L340" s="10"/>
    </row>
    <row r="341" spans="1:12" s="11" customFormat="1">
      <c r="A341" s="29" t="s">
        <v>374</v>
      </c>
      <c r="B341" s="131">
        <v>25131</v>
      </c>
      <c r="C341" s="109">
        <v>9.585728398640582E-2</v>
      </c>
      <c r="D341" s="34">
        <v>743722202.33000004</v>
      </c>
      <c r="E341" s="109">
        <v>3.2071290722814921E-2</v>
      </c>
      <c r="F341" s="10"/>
      <c r="G341" s="10"/>
      <c r="H341" s="68"/>
      <c r="I341" s="10"/>
      <c r="J341" s="161"/>
      <c r="K341" s="10"/>
      <c r="L341" s="10"/>
    </row>
    <row r="342" spans="1:12" s="11" customFormat="1" ht="12.75" customHeight="1" thickBot="1">
      <c r="A342" s="146" t="s">
        <v>174</v>
      </c>
      <c r="B342" s="152">
        <f>ROUND(SUM(B329:B341),2)</f>
        <v>262171</v>
      </c>
      <c r="C342" s="153">
        <f t="shared" ref="C342:E342" si="8">ROUND(SUM(C329:C341),2)</f>
        <v>1</v>
      </c>
      <c r="D342" s="155">
        <f t="shared" si="8"/>
        <v>23189656093.290001</v>
      </c>
      <c r="E342" s="153">
        <f t="shared" si="8"/>
        <v>1</v>
      </c>
      <c r="F342" s="10"/>
      <c r="G342" s="10"/>
      <c r="H342" s="68"/>
      <c r="I342" s="10"/>
      <c r="J342" s="161"/>
      <c r="K342" s="10"/>
      <c r="L342" s="10"/>
    </row>
    <row r="343" spans="1:12" s="11" customFormat="1" ht="12.75" customHeight="1" thickTop="1">
      <c r="A343" s="10"/>
      <c r="B343" s="10"/>
      <c r="C343" s="10"/>
      <c r="D343" s="10"/>
      <c r="E343" s="10"/>
      <c r="F343" s="10"/>
      <c r="G343" s="10"/>
      <c r="H343" s="68"/>
      <c r="I343" s="10"/>
      <c r="J343" s="161"/>
      <c r="K343" s="10"/>
      <c r="L343" s="10"/>
    </row>
    <row r="344" spans="1:12" s="11" customFormat="1">
      <c r="A344" s="150" t="s">
        <v>375</v>
      </c>
      <c r="B344" s="125" t="s">
        <v>265</v>
      </c>
      <c r="C344" s="125" t="s">
        <v>266</v>
      </c>
      <c r="D344" s="125" t="s">
        <v>267</v>
      </c>
      <c r="E344" s="125" t="s">
        <v>268</v>
      </c>
      <c r="F344" s="10"/>
      <c r="G344" s="10"/>
      <c r="H344" s="68"/>
      <c r="I344" s="10"/>
      <c r="J344" s="161"/>
      <c r="K344" s="10"/>
      <c r="L344" s="10"/>
    </row>
    <row r="345" spans="1:12" s="11" customFormat="1">
      <c r="A345" s="29" t="s">
        <v>376</v>
      </c>
      <c r="B345" s="131">
        <v>101187</v>
      </c>
      <c r="C345" s="109">
        <v>0.38595801976572541</v>
      </c>
      <c r="D345" s="34">
        <v>14125474803.639999</v>
      </c>
      <c r="E345" s="109">
        <v>0.60912825730637932</v>
      </c>
      <c r="F345" s="10"/>
      <c r="G345" s="10"/>
      <c r="H345" s="68"/>
      <c r="I345" s="10"/>
      <c r="J345" s="161"/>
      <c r="K345" s="10"/>
      <c r="L345" s="10"/>
    </row>
    <row r="346" spans="1:12" s="11" customFormat="1">
      <c r="A346" s="29" t="s">
        <v>377</v>
      </c>
      <c r="B346" s="131">
        <v>65617</v>
      </c>
      <c r="C346" s="109">
        <v>0.25028321210202503</v>
      </c>
      <c r="D346" s="34">
        <v>3281306823.9499998</v>
      </c>
      <c r="E346" s="109">
        <v>0.14149872730969287</v>
      </c>
      <c r="F346" s="10"/>
      <c r="G346" s="10"/>
      <c r="H346" s="68"/>
      <c r="I346" s="10"/>
      <c r="J346" s="161"/>
      <c r="K346" s="10"/>
      <c r="L346" s="10"/>
    </row>
    <row r="347" spans="1:12" s="11" customFormat="1">
      <c r="A347" s="29" t="s">
        <v>378</v>
      </c>
      <c r="B347" s="131">
        <v>95311</v>
      </c>
      <c r="C347" s="109">
        <v>0.36354516708560441</v>
      </c>
      <c r="D347" s="34">
        <v>5781585316.7700005</v>
      </c>
      <c r="E347" s="109">
        <v>0.24931742383376354</v>
      </c>
      <c r="F347" s="10"/>
      <c r="G347" s="10"/>
      <c r="H347" s="68"/>
      <c r="I347" s="10"/>
      <c r="J347" s="161"/>
      <c r="K347" s="10"/>
      <c r="L347" s="10"/>
    </row>
    <row r="348" spans="1:12" s="11" customFormat="1">
      <c r="A348" s="29" t="s">
        <v>379</v>
      </c>
      <c r="B348" s="131">
        <v>56</v>
      </c>
      <c r="C348" s="109">
        <v>2.1360104664512857E-4</v>
      </c>
      <c r="D348" s="34">
        <v>1289148.93</v>
      </c>
      <c r="E348" s="109">
        <v>5.5591550164170789E-5</v>
      </c>
      <c r="F348" s="10"/>
      <c r="G348" s="10"/>
      <c r="H348" s="68"/>
      <c r="I348" s="10"/>
      <c r="J348" s="161"/>
      <c r="K348" s="10"/>
      <c r="L348" s="10"/>
    </row>
    <row r="349" spans="1:12" s="11" customFormat="1" ht="12.75" customHeight="1" thickBot="1">
      <c r="A349" s="146" t="s">
        <v>174</v>
      </c>
      <c r="B349" s="152">
        <f>ROUND(SUM(B345:B348),2)</f>
        <v>262171</v>
      </c>
      <c r="C349" s="153">
        <f t="shared" ref="C349:E349" si="9">ROUND(SUM(C345:C348),2)</f>
        <v>1</v>
      </c>
      <c r="D349" s="155">
        <f t="shared" si="9"/>
        <v>23189656093.290001</v>
      </c>
      <c r="E349" s="153">
        <f t="shared" si="9"/>
        <v>1</v>
      </c>
      <c r="F349" s="10"/>
      <c r="G349" s="10"/>
      <c r="H349" s="68"/>
      <c r="I349" s="10"/>
      <c r="J349" s="161"/>
      <c r="K349" s="10"/>
      <c r="L349" s="10"/>
    </row>
    <row r="350" spans="1:12" s="11" customFormat="1" ht="12.75" customHeight="1" thickTop="1">
      <c r="A350" s="10"/>
      <c r="B350" s="10"/>
      <c r="C350" s="10"/>
      <c r="D350" s="10"/>
      <c r="E350" s="10"/>
      <c r="F350" s="10"/>
      <c r="G350" s="10"/>
      <c r="H350" s="68"/>
      <c r="I350" s="10"/>
      <c r="J350" s="161"/>
      <c r="K350" s="10"/>
      <c r="L350" s="10"/>
    </row>
    <row r="351" spans="1:12" s="11" customFormat="1">
      <c r="A351" s="150" t="s">
        <v>380</v>
      </c>
      <c r="B351" s="125" t="s">
        <v>265</v>
      </c>
      <c r="C351" s="125" t="s">
        <v>266</v>
      </c>
      <c r="D351" s="125" t="s">
        <v>267</v>
      </c>
      <c r="E351" s="125" t="s">
        <v>268</v>
      </c>
      <c r="F351" s="10"/>
      <c r="G351" s="10"/>
      <c r="H351" s="68"/>
      <c r="I351" s="10"/>
      <c r="J351" s="161"/>
      <c r="K351" s="10"/>
      <c r="L351" s="10"/>
    </row>
    <row r="352" spans="1:12" s="11" customFormat="1" ht="12.75" customHeight="1">
      <c r="A352" s="29" t="s">
        <v>381</v>
      </c>
      <c r="B352" s="131">
        <v>262171</v>
      </c>
      <c r="C352" s="109">
        <v>1</v>
      </c>
      <c r="D352" s="34">
        <v>23189656093.290001</v>
      </c>
      <c r="E352" s="109">
        <v>1</v>
      </c>
      <c r="F352" s="10"/>
      <c r="G352" s="10"/>
      <c r="H352" s="68"/>
      <c r="I352" s="10"/>
      <c r="J352" s="161"/>
      <c r="K352" s="10"/>
      <c r="L352" s="10"/>
    </row>
    <row r="353" spans="1:12" s="11" customFormat="1">
      <c r="A353" s="29" t="s">
        <v>382</v>
      </c>
      <c r="B353" s="131">
        <v>0</v>
      </c>
      <c r="C353" s="109">
        <v>0</v>
      </c>
      <c r="D353" s="34">
        <v>0</v>
      </c>
      <c r="E353" s="109">
        <v>0</v>
      </c>
      <c r="F353" s="10"/>
      <c r="G353" s="10"/>
      <c r="H353" s="68"/>
      <c r="I353" s="10"/>
      <c r="J353" s="161"/>
      <c r="K353" s="10"/>
      <c r="L353" s="10"/>
    </row>
    <row r="354" spans="1:12" s="11" customFormat="1" ht="12.75" customHeight="1">
      <c r="A354" s="29" t="s">
        <v>383</v>
      </c>
      <c r="B354" s="131">
        <v>0</v>
      </c>
      <c r="C354" s="109">
        <v>0</v>
      </c>
      <c r="D354" s="34">
        <v>0</v>
      </c>
      <c r="E354" s="109">
        <v>0</v>
      </c>
      <c r="F354" s="10"/>
      <c r="G354" s="10"/>
      <c r="H354" s="68"/>
      <c r="I354" s="10"/>
      <c r="J354" s="161"/>
      <c r="K354" s="10"/>
      <c r="L354" s="10"/>
    </row>
    <row r="355" spans="1:12" s="11" customFormat="1" ht="12.75" customHeight="1" thickBot="1">
      <c r="A355" s="146" t="s">
        <v>174</v>
      </c>
      <c r="B355" s="152">
        <f>ROUND(SUM(B352:B354),2)</f>
        <v>262171</v>
      </c>
      <c r="C355" s="153">
        <f t="shared" ref="C355:E355" si="10">ROUND(SUM(C352:C354),2)</f>
        <v>1</v>
      </c>
      <c r="D355" s="155">
        <f t="shared" si="10"/>
        <v>23189656093.290001</v>
      </c>
      <c r="E355" s="153">
        <f t="shared" si="10"/>
        <v>1</v>
      </c>
      <c r="F355" s="10"/>
      <c r="G355" s="10"/>
      <c r="H355" s="68"/>
      <c r="I355" s="10"/>
      <c r="J355" s="161"/>
      <c r="K355" s="10"/>
      <c r="L355" s="10"/>
    </row>
    <row r="356" spans="1:12" s="11" customFormat="1" ht="12.75" customHeight="1" thickTop="1">
      <c r="A356" s="10"/>
      <c r="B356" s="10"/>
      <c r="C356" s="10"/>
      <c r="D356" s="10"/>
      <c r="E356" s="10"/>
      <c r="F356" s="10"/>
      <c r="G356" s="10"/>
      <c r="H356" s="68"/>
      <c r="I356" s="10"/>
      <c r="J356" s="161"/>
      <c r="K356" s="10"/>
      <c r="L356" s="10"/>
    </row>
    <row r="357" spans="1:12" s="11" customFormat="1">
      <c r="A357" s="150" t="s">
        <v>384</v>
      </c>
      <c r="B357" s="125" t="s">
        <v>265</v>
      </c>
      <c r="C357" s="125" t="s">
        <v>266</v>
      </c>
      <c r="D357" s="125" t="s">
        <v>267</v>
      </c>
      <c r="E357" s="125" t="s">
        <v>268</v>
      </c>
      <c r="F357" s="10"/>
      <c r="G357" s="10"/>
      <c r="H357" s="68"/>
      <c r="I357" s="10"/>
      <c r="J357" s="161"/>
      <c r="K357" s="10"/>
      <c r="L357" s="10"/>
    </row>
    <row r="358" spans="1:12" s="11" customFormat="1">
      <c r="A358" s="29" t="s">
        <v>385</v>
      </c>
      <c r="B358" s="131">
        <v>214663</v>
      </c>
      <c r="C358" s="165">
        <v>0.81879002635684339</v>
      </c>
      <c r="D358" s="34">
        <v>19883590771.150002</v>
      </c>
      <c r="E358" s="165">
        <v>0.85743362002265222</v>
      </c>
      <c r="F358" s="10"/>
      <c r="G358" s="10"/>
      <c r="H358" s="68"/>
      <c r="I358" s="10"/>
      <c r="J358" s="161"/>
      <c r="K358" s="10"/>
      <c r="L358" s="10"/>
    </row>
    <row r="359" spans="1:12" s="11" customFormat="1">
      <c r="A359" s="29" t="s">
        <v>386</v>
      </c>
      <c r="B359" s="131">
        <v>47508</v>
      </c>
      <c r="C359" s="165">
        <v>0.18120997364315655</v>
      </c>
      <c r="D359" s="34">
        <v>3306065322.1399999</v>
      </c>
      <c r="E359" s="165">
        <v>0.14256637997734775</v>
      </c>
      <c r="F359" s="10"/>
      <c r="G359" s="10"/>
      <c r="H359" s="68"/>
      <c r="I359" s="10"/>
      <c r="J359" s="161"/>
      <c r="K359" s="10"/>
      <c r="L359" s="10"/>
    </row>
    <row r="360" spans="1:12" s="11" customFormat="1">
      <c r="A360" s="29" t="s">
        <v>387</v>
      </c>
      <c r="B360" s="131">
        <v>0</v>
      </c>
      <c r="C360" s="165">
        <v>0</v>
      </c>
      <c r="D360" s="34">
        <v>0</v>
      </c>
      <c r="E360" s="165">
        <v>0</v>
      </c>
      <c r="F360" s="10"/>
      <c r="G360" s="10"/>
      <c r="H360" s="68"/>
      <c r="I360" s="10"/>
      <c r="J360" s="161"/>
      <c r="K360" s="10"/>
      <c r="L360" s="10"/>
    </row>
    <row r="361" spans="1:12" s="11" customFormat="1" ht="12.75" customHeight="1" thickBot="1">
      <c r="A361" s="146" t="s">
        <v>174</v>
      </c>
      <c r="B361" s="152">
        <f>ROUND(SUM(B358:B360),2)</f>
        <v>262171</v>
      </c>
      <c r="C361" s="153">
        <f t="shared" ref="C361:E361" si="11">ROUND(SUM(C358:C360),2)</f>
        <v>1</v>
      </c>
      <c r="D361" s="155">
        <f t="shared" si="11"/>
        <v>23189656093.290001</v>
      </c>
      <c r="E361" s="153">
        <f t="shared" si="11"/>
        <v>1</v>
      </c>
      <c r="F361" s="10"/>
      <c r="G361" s="10"/>
      <c r="H361" s="68"/>
      <c r="I361" s="10"/>
      <c r="J361" s="161"/>
      <c r="K361" s="10"/>
      <c r="L361" s="10"/>
    </row>
    <row r="362" spans="1:12" s="11" customFormat="1" ht="12.75" customHeight="1" thickTop="1">
      <c r="A362" s="75"/>
      <c r="B362" s="157"/>
      <c r="C362" s="158"/>
      <c r="D362" s="65"/>
      <c r="E362" s="158"/>
      <c r="F362" s="10"/>
      <c r="G362" s="10"/>
      <c r="H362" s="10"/>
      <c r="I362" s="10"/>
      <c r="J362" s="10"/>
      <c r="K362" s="10"/>
      <c r="L362" s="10"/>
    </row>
    <row r="363" spans="1:12" s="2" customFormat="1" ht="25.5" customHeight="1">
      <c r="A363" s="256" t="s">
        <v>0</v>
      </c>
      <c r="B363" s="256"/>
      <c r="C363" s="256"/>
      <c r="D363" s="256"/>
      <c r="E363" s="256"/>
      <c r="F363" s="256"/>
      <c r="G363" s="256"/>
      <c r="H363" s="256"/>
      <c r="I363" s="256"/>
      <c r="J363" s="256"/>
      <c r="K363" s="256"/>
      <c r="L363" s="1"/>
    </row>
    <row r="364" spans="1:12" s="2" customFormat="1" ht="25.5" customHeight="1">
      <c r="A364" s="256"/>
      <c r="B364" s="256"/>
      <c r="C364" s="256"/>
      <c r="D364" s="256"/>
      <c r="E364" s="256"/>
      <c r="F364" s="256"/>
      <c r="G364" s="256"/>
      <c r="H364" s="256"/>
      <c r="I364" s="256"/>
      <c r="J364" s="256"/>
      <c r="K364" s="256"/>
      <c r="L364" s="1"/>
    </row>
    <row r="365" spans="1:12" s="2" customFormat="1" ht="25.5" customHeight="1">
      <c r="A365" s="257"/>
      <c r="B365" s="257"/>
      <c r="C365" s="257"/>
      <c r="D365" s="257"/>
      <c r="E365" s="257"/>
      <c r="F365" s="257"/>
      <c r="G365" s="257"/>
      <c r="H365" s="257"/>
      <c r="I365" s="257"/>
      <c r="J365" s="257"/>
      <c r="K365" s="257"/>
      <c r="L365" s="3"/>
    </row>
    <row r="366" spans="1:12" s="11" customFormat="1" ht="12.75" customHeight="1">
      <c r="A366" s="10"/>
      <c r="B366" s="10"/>
      <c r="C366" s="10"/>
      <c r="D366" s="10"/>
      <c r="E366" s="10"/>
      <c r="F366" s="10"/>
      <c r="G366" s="10"/>
      <c r="H366" s="10"/>
      <c r="I366" s="10"/>
      <c r="J366" s="10"/>
      <c r="K366" s="10"/>
      <c r="L366" s="10"/>
    </row>
    <row r="367" spans="1:12" s="11" customFormat="1">
      <c r="A367" s="150" t="s">
        <v>388</v>
      </c>
      <c r="B367" s="125" t="s">
        <v>265</v>
      </c>
      <c r="C367" s="125" t="s">
        <v>266</v>
      </c>
      <c r="D367" s="125" t="s">
        <v>267</v>
      </c>
      <c r="E367" s="125" t="s">
        <v>268</v>
      </c>
      <c r="F367" s="10"/>
      <c r="G367" s="10"/>
      <c r="H367" s="10"/>
      <c r="I367" s="10"/>
      <c r="J367" s="10"/>
      <c r="K367" s="10"/>
      <c r="L367" s="10"/>
    </row>
    <row r="368" spans="1:12" s="11" customFormat="1">
      <c r="A368" s="29" t="s">
        <v>389</v>
      </c>
      <c r="B368" s="131">
        <v>24077</v>
      </c>
      <c r="C368" s="165">
        <v>9.1837007144192143E-2</v>
      </c>
      <c r="D368" s="34">
        <v>511511021.19</v>
      </c>
      <c r="E368" s="165">
        <v>2.20577234579174E-2</v>
      </c>
      <c r="F368" s="10"/>
      <c r="G368" s="10"/>
      <c r="H368" s="68"/>
      <c r="I368" s="10"/>
      <c r="J368" s="68"/>
      <c r="K368" s="10"/>
      <c r="L368" s="10"/>
    </row>
    <row r="369" spans="1:12" s="11" customFormat="1">
      <c r="A369" s="29" t="s">
        <v>390</v>
      </c>
      <c r="B369" s="131">
        <v>24813</v>
      </c>
      <c r="C369" s="165">
        <v>9.4644335185813833E-2</v>
      </c>
      <c r="D369" s="34">
        <v>982710796.47000003</v>
      </c>
      <c r="E369" s="165">
        <v>4.2377118164954181E-2</v>
      </c>
      <c r="F369" s="10"/>
      <c r="G369" s="10"/>
      <c r="H369" s="68"/>
      <c r="I369" s="10"/>
      <c r="J369" s="68"/>
      <c r="K369" s="10"/>
      <c r="L369" s="10"/>
    </row>
    <row r="370" spans="1:12" s="11" customFormat="1">
      <c r="A370" s="29" t="s">
        <v>391</v>
      </c>
      <c r="B370" s="131">
        <v>61730</v>
      </c>
      <c r="C370" s="165">
        <v>0.23545701088221047</v>
      </c>
      <c r="D370" s="34">
        <v>3301816460.5799999</v>
      </c>
      <c r="E370" s="165">
        <v>0.14238315770173887</v>
      </c>
      <c r="F370" s="10"/>
      <c r="G370" s="10"/>
      <c r="H370" s="68"/>
      <c r="I370" s="10"/>
      <c r="J370" s="68"/>
      <c r="K370" s="10"/>
      <c r="L370" s="10"/>
    </row>
    <row r="371" spans="1:12" s="11" customFormat="1">
      <c r="A371" s="29" t="s">
        <v>392</v>
      </c>
      <c r="B371" s="131">
        <v>58136</v>
      </c>
      <c r="C371" s="165">
        <v>0.22174840085287847</v>
      </c>
      <c r="D371" s="34">
        <v>4699286828.0100002</v>
      </c>
      <c r="E371" s="165">
        <v>0.20264581799338341</v>
      </c>
      <c r="F371" s="10"/>
      <c r="G371" s="10"/>
      <c r="H371" s="68"/>
      <c r="I371" s="10"/>
      <c r="J371" s="68"/>
      <c r="K371" s="10"/>
      <c r="L371" s="10"/>
    </row>
    <row r="372" spans="1:12" s="11" customFormat="1">
      <c r="A372" s="29" t="s">
        <v>393</v>
      </c>
      <c r="B372" s="131">
        <v>34823</v>
      </c>
      <c r="C372" s="165">
        <v>0.13282552227363056</v>
      </c>
      <c r="D372" s="34">
        <v>3874857293.4899998</v>
      </c>
      <c r="E372" s="165">
        <v>0.16709421122511608</v>
      </c>
      <c r="F372" s="10"/>
      <c r="G372" s="10"/>
      <c r="H372" s="68"/>
      <c r="I372" s="10"/>
      <c r="J372" s="68"/>
      <c r="K372" s="10"/>
      <c r="L372" s="10"/>
    </row>
    <row r="373" spans="1:12" s="11" customFormat="1">
      <c r="A373" s="29" t="s">
        <v>394</v>
      </c>
      <c r="B373" s="131">
        <v>29082</v>
      </c>
      <c r="C373" s="165">
        <v>0.11092760068810051</v>
      </c>
      <c r="D373" s="34">
        <v>4367841402.6599998</v>
      </c>
      <c r="E373" s="165">
        <v>0.18835300467969632</v>
      </c>
      <c r="F373" s="10"/>
      <c r="G373" s="10"/>
      <c r="H373" s="68"/>
      <c r="I373" s="10"/>
      <c r="J373" s="68"/>
      <c r="K373" s="10"/>
      <c r="L373" s="10"/>
    </row>
    <row r="374" spans="1:12" s="11" customFormat="1">
      <c r="A374" s="29" t="s">
        <v>395</v>
      </c>
      <c r="B374" s="131">
        <v>17209</v>
      </c>
      <c r="C374" s="165">
        <v>6.5640364494928882E-2</v>
      </c>
      <c r="D374" s="34">
        <v>2983414587.6199999</v>
      </c>
      <c r="E374" s="165">
        <v>0.12865281725688291</v>
      </c>
      <c r="F374" s="10"/>
      <c r="G374" s="10"/>
      <c r="H374" s="68"/>
      <c r="I374" s="10"/>
      <c r="J374" s="68"/>
      <c r="K374" s="10"/>
      <c r="L374" s="10"/>
    </row>
    <row r="375" spans="1:12" s="11" customFormat="1">
      <c r="A375" s="29" t="s">
        <v>396</v>
      </c>
      <c r="B375" s="131">
        <v>12301</v>
      </c>
      <c r="C375" s="165">
        <v>4.6919758478245116E-2</v>
      </c>
      <c r="D375" s="34">
        <v>2468217703.27</v>
      </c>
      <c r="E375" s="165">
        <v>0.10643614952031076</v>
      </c>
      <c r="F375" s="10"/>
      <c r="G375" s="10"/>
      <c r="H375" s="68"/>
      <c r="I375" s="10"/>
      <c r="J375" s="68"/>
      <c r="K375" s="10"/>
      <c r="L375" s="10"/>
    </row>
    <row r="376" spans="1:12" s="11" customFormat="1" ht="12.75" customHeight="1" thickBot="1">
      <c r="A376" s="146" t="s">
        <v>174</v>
      </c>
      <c r="B376" s="152">
        <f>ROUND(SUM(B368:B375),2)</f>
        <v>262171</v>
      </c>
      <c r="C376" s="153">
        <f t="shared" ref="C376:E376" si="12">ROUND(SUM(C368:C375),2)</f>
        <v>1</v>
      </c>
      <c r="D376" s="155">
        <f t="shared" si="12"/>
        <v>23189656093.290001</v>
      </c>
      <c r="E376" s="153">
        <f t="shared" si="12"/>
        <v>1</v>
      </c>
      <c r="F376" s="10"/>
      <c r="G376" s="10"/>
      <c r="H376" s="68"/>
      <c r="I376" s="10"/>
      <c r="J376" s="68"/>
      <c r="K376" s="10"/>
      <c r="L376" s="10"/>
    </row>
    <row r="377" spans="1:12" s="11" customFormat="1" ht="12.75" customHeight="1" thickTop="1">
      <c r="A377" s="10"/>
      <c r="B377" s="10"/>
      <c r="C377" s="10"/>
      <c r="D377" s="10"/>
      <c r="E377" s="10"/>
      <c r="F377" s="10"/>
      <c r="G377" s="10"/>
      <c r="H377" s="68"/>
      <c r="I377" s="10"/>
      <c r="J377" s="68"/>
      <c r="K377" s="10"/>
      <c r="L377" s="10"/>
    </row>
    <row r="378" spans="1:12" s="11" customFormat="1" ht="12.75" customHeight="1">
      <c r="A378" s="150" t="s">
        <v>397</v>
      </c>
      <c r="B378" s="125" t="s">
        <v>265</v>
      </c>
      <c r="C378" s="125" t="s">
        <v>266</v>
      </c>
      <c r="D378" s="125" t="s">
        <v>267</v>
      </c>
      <c r="E378" s="125" t="s">
        <v>268</v>
      </c>
      <c r="F378" s="10"/>
      <c r="G378" s="51" t="s">
        <v>398</v>
      </c>
      <c r="H378" s="68"/>
      <c r="I378" s="10"/>
      <c r="J378" s="68"/>
      <c r="K378" s="10"/>
      <c r="L378" s="10"/>
    </row>
    <row r="379" spans="1:12" s="11" customFormat="1" ht="14.25">
      <c r="A379" s="29" t="s">
        <v>399</v>
      </c>
      <c r="B379" s="131">
        <v>190092</v>
      </c>
      <c r="C379" s="109">
        <v>0.72506875283688887</v>
      </c>
      <c r="D379" s="34">
        <v>17204534365.849998</v>
      </c>
      <c r="E379" s="109">
        <v>0.74190554170521672</v>
      </c>
      <c r="F379" s="10"/>
      <c r="G379" s="51" t="s">
        <v>400</v>
      </c>
      <c r="H379" s="68"/>
      <c r="I379" s="10"/>
      <c r="J379" s="68"/>
      <c r="K379" s="10"/>
      <c r="L379" s="10"/>
    </row>
    <row r="380" spans="1:12" s="11" customFormat="1" ht="14.25">
      <c r="A380" s="29" t="s">
        <v>401</v>
      </c>
      <c r="B380" s="131">
        <v>41909</v>
      </c>
      <c r="C380" s="109">
        <v>0.15985368328304808</v>
      </c>
      <c r="D380" s="34">
        <v>4821272843.4499998</v>
      </c>
      <c r="E380" s="109">
        <v>0.20790618127558391</v>
      </c>
      <c r="F380" s="10"/>
      <c r="G380" s="51"/>
      <c r="H380" s="68"/>
      <c r="I380" s="10"/>
      <c r="J380" s="68"/>
      <c r="K380" s="10"/>
      <c r="L380" s="10"/>
    </row>
    <row r="381" spans="1:12" s="11" customFormat="1" ht="12.75" customHeight="1">
      <c r="A381" s="29" t="s">
        <v>402</v>
      </c>
      <c r="B381" s="131">
        <v>1152</v>
      </c>
      <c r="C381" s="109">
        <v>4.3940786738426449E-3</v>
      </c>
      <c r="D381" s="34">
        <v>47068358.329999998</v>
      </c>
      <c r="E381" s="109">
        <v>2.0297135128114025E-3</v>
      </c>
      <c r="F381" s="10"/>
      <c r="G381" s="10"/>
      <c r="H381" s="68"/>
      <c r="I381" s="10"/>
      <c r="J381" s="68"/>
      <c r="K381" s="10"/>
      <c r="L381" s="10"/>
    </row>
    <row r="382" spans="1:12" s="11" customFormat="1">
      <c r="A382" s="29" t="s">
        <v>403</v>
      </c>
      <c r="B382" s="131">
        <v>4545</v>
      </c>
      <c r="C382" s="109">
        <v>1.7336013517894808E-2</v>
      </c>
      <c r="D382" s="34">
        <v>180546331.16999999</v>
      </c>
      <c r="E382" s="109">
        <v>7.7856407375632292E-3</v>
      </c>
      <c r="F382" s="10"/>
      <c r="G382" s="10"/>
      <c r="H382" s="68"/>
      <c r="I382" s="10"/>
      <c r="J382" s="68"/>
      <c r="K382" s="10"/>
      <c r="L382" s="10"/>
    </row>
    <row r="383" spans="1:12" s="11" customFormat="1">
      <c r="A383" s="29" t="s">
        <v>404</v>
      </c>
      <c r="B383" s="131">
        <v>0</v>
      </c>
      <c r="C383" s="109">
        <v>0</v>
      </c>
      <c r="D383" s="34">
        <v>0</v>
      </c>
      <c r="E383" s="109">
        <v>0</v>
      </c>
      <c r="F383" s="10"/>
      <c r="G383" s="10"/>
      <c r="H383" s="68"/>
      <c r="I383" s="10"/>
      <c r="J383" s="68"/>
      <c r="K383" s="10"/>
      <c r="L383" s="10"/>
    </row>
    <row r="384" spans="1:12" s="11" customFormat="1" ht="12.75" customHeight="1">
      <c r="A384" s="29" t="s">
        <v>405</v>
      </c>
      <c r="B384" s="131">
        <v>24473</v>
      </c>
      <c r="C384" s="109">
        <v>9.3347471688325565E-2</v>
      </c>
      <c r="D384" s="34">
        <v>936234194.49000001</v>
      </c>
      <c r="E384" s="109">
        <v>4.03729227688246E-2</v>
      </c>
      <c r="F384" s="10"/>
      <c r="G384" s="51"/>
      <c r="H384" s="68"/>
      <c r="I384" s="10"/>
      <c r="J384" s="68"/>
      <c r="K384" s="10"/>
      <c r="L384" s="10"/>
    </row>
    <row r="385" spans="1:12" s="11" customFormat="1" ht="12.75" customHeight="1" thickBot="1">
      <c r="A385" s="146" t="s">
        <v>174</v>
      </c>
      <c r="B385" s="152">
        <f>ROUND(SUM(B379:B384),2)</f>
        <v>262171</v>
      </c>
      <c r="C385" s="153">
        <f t="shared" ref="C385:E385" si="13">ROUND(SUM(C379:C384),2)</f>
        <v>1</v>
      </c>
      <c r="D385" s="155">
        <f t="shared" si="13"/>
        <v>23189656093.290001</v>
      </c>
      <c r="E385" s="153">
        <f t="shared" si="13"/>
        <v>1</v>
      </c>
      <c r="F385" s="10"/>
      <c r="G385" s="10"/>
      <c r="H385" s="68"/>
      <c r="I385" s="10"/>
      <c r="J385" s="68"/>
      <c r="K385" s="10"/>
      <c r="L385" s="10"/>
    </row>
    <row r="386" spans="1:12" s="11" customFormat="1" ht="12.75" customHeight="1" thickTop="1">
      <c r="A386" s="10"/>
      <c r="B386" s="10"/>
      <c r="C386" s="10"/>
      <c r="D386" s="10"/>
      <c r="E386" s="10"/>
      <c r="F386" s="10"/>
      <c r="G386" s="10"/>
      <c r="H386" s="10"/>
      <c r="I386" s="10"/>
      <c r="J386" s="10"/>
      <c r="K386" s="10"/>
      <c r="L386" s="10"/>
    </row>
    <row r="387" spans="1:12" s="11" customFormat="1" ht="12.75" customHeight="1">
      <c r="A387" s="9" t="s">
        <v>406</v>
      </c>
      <c r="B387" s="10"/>
      <c r="C387" s="10"/>
      <c r="D387" s="10"/>
      <c r="E387" s="10"/>
      <c r="F387" s="10"/>
      <c r="G387" s="10"/>
      <c r="H387" s="10"/>
      <c r="I387" s="10"/>
      <c r="J387" s="10"/>
      <c r="K387" s="10"/>
      <c r="L387" s="10"/>
    </row>
    <row r="388" spans="1:12" s="11" customFormat="1" ht="12.75" customHeight="1">
      <c r="A388" s="9"/>
      <c r="B388" s="10"/>
      <c r="C388" s="10"/>
      <c r="D388" s="10"/>
      <c r="E388" s="10"/>
      <c r="F388" s="10"/>
      <c r="G388" s="10"/>
      <c r="H388" s="10"/>
      <c r="I388" s="10"/>
      <c r="J388" s="10"/>
      <c r="K388" s="10"/>
      <c r="L388" s="10"/>
    </row>
    <row r="389" spans="1:12" s="11" customFormat="1" ht="12.75" customHeight="1">
      <c r="A389" s="29" t="s">
        <v>407</v>
      </c>
      <c r="B389" s="166" t="s">
        <v>408</v>
      </c>
      <c r="C389" s="166" t="s">
        <v>409</v>
      </c>
      <c r="D389" s="166" t="s">
        <v>410</v>
      </c>
      <c r="E389" s="166" t="s">
        <v>411</v>
      </c>
      <c r="F389" s="166" t="s">
        <v>412</v>
      </c>
      <c r="G389" s="166" t="s">
        <v>413</v>
      </c>
      <c r="H389" s="166" t="s">
        <v>414</v>
      </c>
      <c r="I389" s="166" t="s">
        <v>415</v>
      </c>
      <c r="J389" s="166" t="s">
        <v>416</v>
      </c>
      <c r="K389" s="166" t="s">
        <v>417</v>
      </c>
      <c r="L389" s="166" t="s">
        <v>418</v>
      </c>
    </row>
    <row r="390" spans="1:12" s="11" customFormat="1" ht="12.75" customHeight="1">
      <c r="A390" s="29" t="s">
        <v>419</v>
      </c>
      <c r="B390" s="41">
        <v>38819</v>
      </c>
      <c r="C390" s="41">
        <v>40581</v>
      </c>
      <c r="D390" s="41">
        <v>40935</v>
      </c>
      <c r="E390" s="41">
        <v>40995</v>
      </c>
      <c r="F390" s="41">
        <v>40500</v>
      </c>
      <c r="G390" s="41">
        <v>40500</v>
      </c>
      <c r="H390" s="41">
        <v>40519</v>
      </c>
      <c r="I390" s="41">
        <v>40557</v>
      </c>
      <c r="J390" s="41">
        <v>40602</v>
      </c>
      <c r="K390" s="41">
        <v>40647</v>
      </c>
      <c r="L390" s="41">
        <v>40687</v>
      </c>
    </row>
    <row r="391" spans="1:12" s="11" customFormat="1" ht="12.75" customHeight="1">
      <c r="A391" s="29" t="s">
        <v>420</v>
      </c>
      <c r="B391" s="167" t="s">
        <v>421</v>
      </c>
      <c r="C391" s="167" t="s">
        <v>421</v>
      </c>
      <c r="D391" s="167" t="s">
        <v>421</v>
      </c>
      <c r="E391" s="167" t="s">
        <v>421</v>
      </c>
      <c r="F391" s="28" t="s">
        <v>421</v>
      </c>
      <c r="G391" s="28" t="s">
        <v>421</v>
      </c>
      <c r="H391" s="28" t="s">
        <v>421</v>
      </c>
      <c r="I391" s="28" t="s">
        <v>421</v>
      </c>
      <c r="J391" s="28" t="s">
        <v>421</v>
      </c>
      <c r="K391" s="28" t="s">
        <v>421</v>
      </c>
      <c r="L391" s="28" t="s">
        <v>421</v>
      </c>
    </row>
    <row r="392" spans="1:12" s="11" customFormat="1" ht="12.75" customHeight="1">
      <c r="A392" s="29" t="s">
        <v>422</v>
      </c>
      <c r="B392" s="167" t="s">
        <v>421</v>
      </c>
      <c r="C392" s="167" t="s">
        <v>421</v>
      </c>
      <c r="D392" s="167" t="s">
        <v>421</v>
      </c>
      <c r="E392" s="167" t="s">
        <v>421</v>
      </c>
      <c r="F392" s="28" t="s">
        <v>421</v>
      </c>
      <c r="G392" s="28" t="s">
        <v>421</v>
      </c>
      <c r="H392" s="28" t="s">
        <v>421</v>
      </c>
      <c r="I392" s="28" t="s">
        <v>421</v>
      </c>
      <c r="J392" s="28" t="s">
        <v>421</v>
      </c>
      <c r="K392" s="28" t="s">
        <v>421</v>
      </c>
      <c r="L392" s="28" t="s">
        <v>421</v>
      </c>
    </row>
    <row r="393" spans="1:12" s="11" customFormat="1" ht="12.75" customHeight="1">
      <c r="A393" s="29" t="s">
        <v>423</v>
      </c>
      <c r="B393" s="28" t="s">
        <v>424</v>
      </c>
      <c r="C393" s="28" t="s">
        <v>424</v>
      </c>
      <c r="D393" s="28" t="s">
        <v>424</v>
      </c>
      <c r="E393" s="28" t="s">
        <v>424</v>
      </c>
      <c r="F393" s="167" t="s">
        <v>424</v>
      </c>
      <c r="G393" s="28" t="s">
        <v>424</v>
      </c>
      <c r="H393" s="28" t="s">
        <v>425</v>
      </c>
      <c r="I393" s="28" t="s">
        <v>424</v>
      </c>
      <c r="J393" s="28" t="s">
        <v>426</v>
      </c>
      <c r="K393" s="28" t="s">
        <v>426</v>
      </c>
      <c r="L393" s="28" t="s">
        <v>424</v>
      </c>
    </row>
    <row r="394" spans="1:12" s="11" customFormat="1" ht="12.75" customHeight="1">
      <c r="A394" s="29" t="s">
        <v>427</v>
      </c>
      <c r="B394" s="168">
        <v>1500000000</v>
      </c>
      <c r="C394" s="168">
        <v>250000000</v>
      </c>
      <c r="D394" s="168">
        <v>250000000</v>
      </c>
      <c r="E394" s="168">
        <v>600000000</v>
      </c>
      <c r="F394" s="168">
        <v>100000000</v>
      </c>
      <c r="G394" s="168">
        <v>125000000</v>
      </c>
      <c r="H394" s="168">
        <v>1600000000</v>
      </c>
      <c r="I394" s="168">
        <v>100000000</v>
      </c>
      <c r="J394" s="168">
        <v>1000000000</v>
      </c>
      <c r="K394" s="168">
        <v>1250000000</v>
      </c>
      <c r="L394" s="168">
        <v>100000000</v>
      </c>
    </row>
    <row r="395" spans="1:12" s="11" customFormat="1" ht="12.75" customHeight="1">
      <c r="A395" s="29" t="s">
        <v>428</v>
      </c>
      <c r="B395" s="168">
        <v>1500000000</v>
      </c>
      <c r="C395" s="168">
        <v>250000000</v>
      </c>
      <c r="D395" s="168">
        <v>250000000</v>
      </c>
      <c r="E395" s="168">
        <v>600000000</v>
      </c>
      <c r="F395" s="168">
        <v>100000000</v>
      </c>
      <c r="G395" s="168">
        <v>125000000</v>
      </c>
      <c r="H395" s="168">
        <v>1600000000</v>
      </c>
      <c r="I395" s="168">
        <v>100000000</v>
      </c>
      <c r="J395" s="168">
        <v>1000000000</v>
      </c>
      <c r="K395" s="168">
        <v>1250000000</v>
      </c>
      <c r="L395" s="168">
        <v>100000000</v>
      </c>
    </row>
    <row r="396" spans="1:12" s="11" customFormat="1" ht="12.75" customHeight="1">
      <c r="A396" s="29" t="s">
        <v>429</v>
      </c>
      <c r="B396" s="169">
        <v>1.4293677906262061</v>
      </c>
      <c r="C396" s="169">
        <v>1.1621150493898895</v>
      </c>
      <c r="D396" s="169">
        <v>1.1968880909634949</v>
      </c>
      <c r="E396" s="169">
        <v>1.2011146343807053</v>
      </c>
      <c r="F396" s="170">
        <v>1.1598237067965669</v>
      </c>
      <c r="G396" s="169">
        <v>1.1598237067965669</v>
      </c>
      <c r="H396" s="169">
        <v>9.5630000000000006</v>
      </c>
      <c r="I396" s="169">
        <v>1.1834319526627219</v>
      </c>
      <c r="J396" s="169" t="s">
        <v>26</v>
      </c>
      <c r="K396" s="170" t="s">
        <v>26</v>
      </c>
      <c r="L396" s="170">
        <v>1.1405109489051095</v>
      </c>
    </row>
    <row r="397" spans="1:12" s="11" customFormat="1" ht="12.75" customHeight="1">
      <c r="A397" s="29" t="s">
        <v>430</v>
      </c>
      <c r="B397" s="28" t="s">
        <v>431</v>
      </c>
      <c r="C397" s="28" t="s">
        <v>431</v>
      </c>
      <c r="D397" s="28" t="s">
        <v>431</v>
      </c>
      <c r="E397" s="28" t="s">
        <v>431</v>
      </c>
      <c r="F397" s="167" t="s">
        <v>432</v>
      </c>
      <c r="G397" s="167" t="s">
        <v>432</v>
      </c>
      <c r="H397" s="167" t="s">
        <v>431</v>
      </c>
      <c r="I397" s="167" t="s">
        <v>432</v>
      </c>
      <c r="J397" s="28" t="s">
        <v>431</v>
      </c>
      <c r="K397" s="28" t="s">
        <v>431</v>
      </c>
      <c r="L397" s="28" t="s">
        <v>432</v>
      </c>
    </row>
    <row r="398" spans="1:12" s="11" customFormat="1" ht="12.75" customHeight="1">
      <c r="A398" s="29" t="s">
        <v>433</v>
      </c>
      <c r="B398" s="41">
        <v>44298</v>
      </c>
      <c r="C398" s="41">
        <v>44298</v>
      </c>
      <c r="D398" s="41">
        <v>44298</v>
      </c>
      <c r="E398" s="41">
        <v>44298</v>
      </c>
      <c r="F398" s="41">
        <v>45979</v>
      </c>
      <c r="G398" s="41">
        <v>47805</v>
      </c>
      <c r="H398" s="41">
        <v>44172</v>
      </c>
      <c r="I398" s="41">
        <v>45306</v>
      </c>
      <c r="J398" s="41">
        <v>46083</v>
      </c>
      <c r="K398" s="41">
        <v>44300</v>
      </c>
      <c r="L398" s="41">
        <v>44340</v>
      </c>
    </row>
    <row r="399" spans="1:12" s="11" customFormat="1" ht="12.75" customHeight="1">
      <c r="A399" s="29" t="s">
        <v>434</v>
      </c>
      <c r="B399" s="41">
        <v>44663</v>
      </c>
      <c r="C399" s="41">
        <v>44663</v>
      </c>
      <c r="D399" s="41">
        <v>44663</v>
      </c>
      <c r="E399" s="41">
        <v>44663</v>
      </c>
      <c r="F399" s="41">
        <v>45979</v>
      </c>
      <c r="G399" s="41">
        <v>47805</v>
      </c>
      <c r="H399" s="41">
        <v>44537</v>
      </c>
      <c r="I399" s="41">
        <v>45306</v>
      </c>
      <c r="J399" s="41">
        <v>46448</v>
      </c>
      <c r="K399" s="41">
        <v>44665</v>
      </c>
      <c r="L399" s="41">
        <v>44340</v>
      </c>
    </row>
    <row r="400" spans="1:12" s="11" customFormat="1" ht="12.75" customHeight="1">
      <c r="A400" s="29" t="s">
        <v>435</v>
      </c>
      <c r="B400" s="167" t="s">
        <v>436</v>
      </c>
      <c r="C400" s="167" t="s">
        <v>436</v>
      </c>
      <c r="D400" s="167" t="s">
        <v>436</v>
      </c>
      <c r="E400" s="167" t="s">
        <v>436</v>
      </c>
      <c r="F400" s="167" t="s">
        <v>26</v>
      </c>
      <c r="G400" s="167" t="s">
        <v>26</v>
      </c>
      <c r="H400" s="167" t="s">
        <v>437</v>
      </c>
      <c r="I400" s="167" t="s">
        <v>26</v>
      </c>
      <c r="J400" s="167" t="s">
        <v>438</v>
      </c>
      <c r="K400" s="167" t="s">
        <v>439</v>
      </c>
      <c r="L400" s="167" t="s">
        <v>26</v>
      </c>
    </row>
    <row r="401" spans="1:12" s="11" customFormat="1" ht="12.75" customHeight="1">
      <c r="A401" s="29" t="s">
        <v>440</v>
      </c>
      <c r="B401" s="28" t="s">
        <v>343</v>
      </c>
      <c r="C401" s="28" t="s">
        <v>343</v>
      </c>
      <c r="D401" s="28" t="s">
        <v>343</v>
      </c>
      <c r="E401" s="28" t="s">
        <v>343</v>
      </c>
      <c r="F401" s="167" t="s">
        <v>26</v>
      </c>
      <c r="G401" s="28" t="s">
        <v>26</v>
      </c>
      <c r="H401" s="28" t="s">
        <v>343</v>
      </c>
      <c r="I401" s="28" t="s">
        <v>26</v>
      </c>
      <c r="J401" s="28" t="s">
        <v>343</v>
      </c>
      <c r="K401" s="28" t="s">
        <v>343</v>
      </c>
      <c r="L401" s="28" t="s">
        <v>26</v>
      </c>
    </row>
    <row r="402" spans="1:12" s="11" customFormat="1" ht="12.75" customHeight="1">
      <c r="A402" s="29" t="s">
        <v>441</v>
      </c>
      <c r="B402" s="28" t="s">
        <v>442</v>
      </c>
      <c r="C402" s="28" t="s">
        <v>442</v>
      </c>
      <c r="D402" s="28" t="s">
        <v>442</v>
      </c>
      <c r="E402" s="28" t="s">
        <v>442</v>
      </c>
      <c r="F402" s="167" t="s">
        <v>442</v>
      </c>
      <c r="G402" s="28" t="s">
        <v>442</v>
      </c>
      <c r="H402" s="28" t="s">
        <v>442</v>
      </c>
      <c r="I402" s="28" t="s">
        <v>442</v>
      </c>
      <c r="J402" s="28" t="s">
        <v>442</v>
      </c>
      <c r="K402" s="28" t="s">
        <v>442</v>
      </c>
      <c r="L402" s="28" t="s">
        <v>442</v>
      </c>
    </row>
    <row r="403" spans="1:12" s="11" customFormat="1" ht="12.75" customHeight="1">
      <c r="A403" s="29" t="s">
        <v>443</v>
      </c>
      <c r="B403" s="171" t="s">
        <v>444</v>
      </c>
      <c r="C403" s="171" t="s">
        <v>444</v>
      </c>
      <c r="D403" s="171" t="s">
        <v>444</v>
      </c>
      <c r="E403" s="171" t="s">
        <v>444</v>
      </c>
      <c r="F403" s="171" t="s">
        <v>445</v>
      </c>
      <c r="G403" s="171" t="s">
        <v>445</v>
      </c>
      <c r="H403" s="171" t="s">
        <v>446</v>
      </c>
      <c r="I403" s="171" t="s">
        <v>447</v>
      </c>
      <c r="J403" s="171" t="s">
        <v>448</v>
      </c>
      <c r="K403" s="171" t="s">
        <v>449</v>
      </c>
      <c r="L403" s="171" t="s">
        <v>450</v>
      </c>
    </row>
    <row r="404" spans="1:12" s="11" customFormat="1" ht="12.75" customHeight="1">
      <c r="A404" s="29" t="s">
        <v>451</v>
      </c>
      <c r="B404" s="42">
        <v>4.2500000000000003E-2</v>
      </c>
      <c r="C404" s="42">
        <v>4.2500000000000003E-2</v>
      </c>
      <c r="D404" s="42">
        <v>4.2500000000000003E-2</v>
      </c>
      <c r="E404" s="42">
        <v>4.2500000000000003E-2</v>
      </c>
      <c r="F404" s="172">
        <v>4.1250000000000002E-2</v>
      </c>
      <c r="G404" s="42">
        <v>4.2500000000000003E-2</v>
      </c>
      <c r="H404" s="42">
        <v>5.425E-2</v>
      </c>
      <c r="I404" s="42">
        <v>4.6249999999999999E-2</v>
      </c>
      <c r="J404" s="42">
        <v>5.7500000000000002E-2</v>
      </c>
      <c r="K404" s="42">
        <v>5.1249999999999997E-2</v>
      </c>
      <c r="L404" s="42">
        <v>4.6362500000000001E-2</v>
      </c>
    </row>
    <row r="405" spans="1:12" s="11" customFormat="1" ht="12.75" customHeight="1">
      <c r="A405" s="29" t="s">
        <v>452</v>
      </c>
      <c r="B405" s="172" t="s">
        <v>453</v>
      </c>
      <c r="C405" s="172" t="s">
        <v>454</v>
      </c>
      <c r="D405" s="172" t="s">
        <v>453</v>
      </c>
      <c r="E405" s="172" t="s">
        <v>453</v>
      </c>
      <c r="F405" s="172" t="s">
        <v>26</v>
      </c>
      <c r="G405" s="172" t="s">
        <v>26</v>
      </c>
      <c r="H405" s="172" t="s">
        <v>455</v>
      </c>
      <c r="I405" s="172" t="s">
        <v>26</v>
      </c>
      <c r="J405" s="172" t="s">
        <v>456</v>
      </c>
      <c r="K405" s="172" t="s">
        <v>457</v>
      </c>
      <c r="L405" s="172" t="s">
        <v>26</v>
      </c>
    </row>
    <row r="406" spans="1:12" s="11" customFormat="1" ht="12.75" customHeight="1">
      <c r="A406" s="29" t="s">
        <v>458</v>
      </c>
      <c r="B406" s="28" t="s">
        <v>459</v>
      </c>
      <c r="C406" s="167" t="s">
        <v>460</v>
      </c>
      <c r="D406" s="167" t="s">
        <v>460</v>
      </c>
      <c r="E406" s="167" t="s">
        <v>460</v>
      </c>
      <c r="F406" s="167" t="s">
        <v>460</v>
      </c>
      <c r="G406" s="167" t="s">
        <v>460</v>
      </c>
      <c r="H406" s="167" t="s">
        <v>460</v>
      </c>
      <c r="I406" s="167" t="s">
        <v>460</v>
      </c>
      <c r="J406" s="28" t="s">
        <v>460</v>
      </c>
      <c r="K406" s="28" t="s">
        <v>460</v>
      </c>
      <c r="L406" s="28" t="s">
        <v>460</v>
      </c>
    </row>
    <row r="407" spans="1:12" s="11" customFormat="1" ht="12.75" customHeight="1">
      <c r="A407" s="29" t="s">
        <v>461</v>
      </c>
      <c r="B407" s="28" t="s">
        <v>426</v>
      </c>
      <c r="C407" s="28" t="s">
        <v>426</v>
      </c>
      <c r="D407" s="28" t="s">
        <v>426</v>
      </c>
      <c r="E407" s="28" t="s">
        <v>426</v>
      </c>
      <c r="F407" s="167" t="s">
        <v>426</v>
      </c>
      <c r="G407" s="28" t="s">
        <v>426</v>
      </c>
      <c r="H407" s="28" t="s">
        <v>426</v>
      </c>
      <c r="I407" s="28" t="s">
        <v>426</v>
      </c>
      <c r="J407" s="28" t="s">
        <v>426</v>
      </c>
      <c r="K407" s="28" t="s">
        <v>426</v>
      </c>
      <c r="L407" s="28" t="s">
        <v>426</v>
      </c>
    </row>
    <row r="408" spans="1:12" s="11" customFormat="1" ht="12.75" customHeight="1">
      <c r="A408" s="29" t="s">
        <v>462</v>
      </c>
      <c r="B408" s="168">
        <v>1049414999.9999999</v>
      </c>
      <c r="C408" s="168">
        <v>215125000</v>
      </c>
      <c r="D408" s="168">
        <v>208875000</v>
      </c>
      <c r="E408" s="168">
        <v>499536000</v>
      </c>
      <c r="F408" s="173">
        <v>86220000</v>
      </c>
      <c r="G408" s="168">
        <v>107775000</v>
      </c>
      <c r="H408" s="168">
        <v>167311513.1234968</v>
      </c>
      <c r="I408" s="168">
        <v>84500000</v>
      </c>
      <c r="J408" s="168">
        <v>1000000000</v>
      </c>
      <c r="K408" s="168">
        <v>1250000000</v>
      </c>
      <c r="L408" s="168">
        <v>87680000</v>
      </c>
    </row>
    <row r="409" spans="1:12" s="11" customFormat="1" ht="12.75" customHeight="1">
      <c r="A409" s="29" t="s">
        <v>463</v>
      </c>
      <c r="B409" s="41">
        <v>44663</v>
      </c>
      <c r="C409" s="41">
        <v>44663</v>
      </c>
      <c r="D409" s="41">
        <v>44663</v>
      </c>
      <c r="E409" s="41">
        <v>44663</v>
      </c>
      <c r="F409" s="174">
        <v>45979</v>
      </c>
      <c r="G409" s="41">
        <v>47805</v>
      </c>
      <c r="H409" s="41">
        <v>44537</v>
      </c>
      <c r="I409" s="41">
        <v>45306</v>
      </c>
      <c r="J409" s="41">
        <v>46448</v>
      </c>
      <c r="K409" s="41">
        <v>44665</v>
      </c>
      <c r="L409" s="41">
        <v>44340</v>
      </c>
    </row>
    <row r="410" spans="1:12" s="11" customFormat="1" ht="12.75" customHeight="1">
      <c r="A410" s="29" t="s">
        <v>58</v>
      </c>
      <c r="B410" s="42">
        <v>4.2500000000000003E-2</v>
      </c>
      <c r="C410" s="42">
        <v>4.2500000000000003E-2</v>
      </c>
      <c r="D410" s="42">
        <v>4.2500000000000003E-2</v>
      </c>
      <c r="E410" s="42">
        <v>4.2500000000000003E-2</v>
      </c>
      <c r="F410" s="172">
        <v>4.1250000000000002E-2</v>
      </c>
      <c r="G410" s="42">
        <v>4.2500000000000003E-2</v>
      </c>
      <c r="H410" s="42">
        <v>5.425E-2</v>
      </c>
      <c r="I410" s="42">
        <v>4.6249999999999999E-2</v>
      </c>
      <c r="J410" s="42">
        <v>5.7500000000000002E-2</v>
      </c>
      <c r="K410" s="42">
        <v>5.1249999999999997E-2</v>
      </c>
      <c r="L410" s="42">
        <v>4.6362500000000001E-2</v>
      </c>
    </row>
    <row r="411" spans="1:12" s="11" customFormat="1" ht="12.75" customHeight="1">
      <c r="A411" s="29" t="s">
        <v>59</v>
      </c>
      <c r="B411" s="172" t="s">
        <v>464</v>
      </c>
      <c r="C411" s="172" t="s">
        <v>465</v>
      </c>
      <c r="D411" s="172" t="s">
        <v>466</v>
      </c>
      <c r="E411" s="172" t="s">
        <v>467</v>
      </c>
      <c r="F411" s="172" t="s">
        <v>468</v>
      </c>
      <c r="G411" s="172" t="s">
        <v>469</v>
      </c>
      <c r="H411" s="172" t="s">
        <v>470</v>
      </c>
      <c r="I411" s="172" t="s">
        <v>471</v>
      </c>
      <c r="J411" s="172" t="s">
        <v>472</v>
      </c>
      <c r="K411" s="42" t="s">
        <v>473</v>
      </c>
      <c r="L411" s="42" t="s">
        <v>474</v>
      </c>
    </row>
    <row r="412" spans="1:12" s="11" customFormat="1" ht="12.75" customHeight="1">
      <c r="A412" s="29" t="s">
        <v>62</v>
      </c>
      <c r="B412" s="168">
        <f>B40+B50+B60</f>
        <v>451434838.72000003</v>
      </c>
      <c r="C412" s="175" t="s">
        <v>23</v>
      </c>
      <c r="D412" s="175" t="s">
        <v>23</v>
      </c>
      <c r="E412" s="175" t="s">
        <v>23</v>
      </c>
      <c r="F412" s="176" t="s">
        <v>23</v>
      </c>
      <c r="G412" s="175" t="s">
        <v>23</v>
      </c>
      <c r="H412" s="175" t="s">
        <v>23</v>
      </c>
      <c r="I412" s="175" t="s">
        <v>23</v>
      </c>
      <c r="J412" s="175" t="s">
        <v>23</v>
      </c>
      <c r="K412" s="175" t="s">
        <v>23</v>
      </c>
      <c r="L412" s="175" t="s">
        <v>23</v>
      </c>
    </row>
    <row r="413" spans="1:12" s="11" customFormat="1" ht="12.75" customHeight="1">
      <c r="A413" s="75"/>
      <c r="B413" s="65"/>
      <c r="C413" s="65"/>
      <c r="D413" s="65"/>
      <c r="E413" s="65"/>
      <c r="F413" s="10"/>
      <c r="G413" s="10"/>
      <c r="H413" s="10"/>
      <c r="I413" s="10"/>
    </row>
    <row r="414" spans="1:12" s="11" customFormat="1" ht="12.75" customHeight="1">
      <c r="A414" s="29" t="s">
        <v>407</v>
      </c>
      <c r="B414" s="166" t="s">
        <v>475</v>
      </c>
      <c r="C414" s="166" t="s">
        <v>476</v>
      </c>
      <c r="D414" s="166" t="s">
        <v>477</v>
      </c>
      <c r="E414" s="166" t="s">
        <v>478</v>
      </c>
      <c r="F414" s="166" t="s">
        <v>479</v>
      </c>
      <c r="G414" s="166" t="s">
        <v>480</v>
      </c>
      <c r="H414" s="166" t="s">
        <v>481</v>
      </c>
      <c r="I414" s="166" t="s">
        <v>482</v>
      </c>
      <c r="J414" s="166" t="s">
        <v>483</v>
      </c>
      <c r="K414" s="166" t="s">
        <v>484</v>
      </c>
      <c r="L414" s="166" t="s">
        <v>485</v>
      </c>
    </row>
    <row r="415" spans="1:12" s="11" customFormat="1" ht="12.75" customHeight="1">
      <c r="A415" s="29" t="s">
        <v>419</v>
      </c>
      <c r="B415" s="41">
        <v>40882</v>
      </c>
      <c r="C415" s="41">
        <v>40886</v>
      </c>
      <c r="D415" s="41">
        <v>40913</v>
      </c>
      <c r="E415" s="41">
        <v>40912</v>
      </c>
      <c r="F415" s="41">
        <v>40954</v>
      </c>
      <c r="G415" s="41">
        <v>40955</v>
      </c>
      <c r="H415" s="41">
        <v>40989</v>
      </c>
      <c r="I415" s="41">
        <v>40991</v>
      </c>
      <c r="J415" s="41">
        <v>41011</v>
      </c>
      <c r="K415" s="41">
        <v>41012</v>
      </c>
      <c r="L415" s="41">
        <v>41015</v>
      </c>
    </row>
    <row r="416" spans="1:12" s="11" customFormat="1" ht="12.75" customHeight="1">
      <c r="A416" s="29" t="s">
        <v>420</v>
      </c>
      <c r="B416" s="28" t="s">
        <v>421</v>
      </c>
      <c r="C416" s="28" t="s">
        <v>421</v>
      </c>
      <c r="D416" s="28" t="s">
        <v>421</v>
      </c>
      <c r="E416" s="28" t="s">
        <v>421</v>
      </c>
      <c r="F416" s="28" t="s">
        <v>421</v>
      </c>
      <c r="G416" s="28" t="s">
        <v>421</v>
      </c>
      <c r="H416" s="28" t="s">
        <v>421</v>
      </c>
      <c r="I416" s="28" t="s">
        <v>421</v>
      </c>
      <c r="J416" s="28" t="s">
        <v>421</v>
      </c>
      <c r="K416" s="28" t="s">
        <v>421</v>
      </c>
      <c r="L416" s="28" t="s">
        <v>421</v>
      </c>
    </row>
    <row r="417" spans="1:12" s="11" customFormat="1" ht="12.75" customHeight="1">
      <c r="A417" s="29" t="s">
        <v>422</v>
      </c>
      <c r="B417" s="28" t="s">
        <v>421</v>
      </c>
      <c r="C417" s="28" t="s">
        <v>421</v>
      </c>
      <c r="D417" s="28" t="s">
        <v>421</v>
      </c>
      <c r="E417" s="28" t="s">
        <v>421</v>
      </c>
      <c r="F417" s="28" t="s">
        <v>421</v>
      </c>
      <c r="G417" s="28" t="s">
        <v>421</v>
      </c>
      <c r="H417" s="28" t="s">
        <v>421</v>
      </c>
      <c r="I417" s="28" t="s">
        <v>421</v>
      </c>
      <c r="J417" s="28" t="s">
        <v>421</v>
      </c>
      <c r="K417" s="28" t="s">
        <v>421</v>
      </c>
      <c r="L417" s="28" t="s">
        <v>421</v>
      </c>
    </row>
    <row r="418" spans="1:12" s="11" customFormat="1" ht="12.75" customHeight="1">
      <c r="A418" s="29" t="s">
        <v>423</v>
      </c>
      <c r="B418" s="28" t="s">
        <v>424</v>
      </c>
      <c r="C418" s="167" t="s">
        <v>424</v>
      </c>
      <c r="D418" s="28" t="s">
        <v>424</v>
      </c>
      <c r="E418" s="28" t="s">
        <v>424</v>
      </c>
      <c r="F418" s="28" t="s">
        <v>424</v>
      </c>
      <c r="G418" s="28" t="s">
        <v>426</v>
      </c>
      <c r="H418" s="28" t="s">
        <v>424</v>
      </c>
      <c r="I418" s="28" t="s">
        <v>426</v>
      </c>
      <c r="J418" s="167" t="s">
        <v>424</v>
      </c>
      <c r="K418" s="28" t="s">
        <v>424</v>
      </c>
      <c r="L418" s="167" t="s">
        <v>424</v>
      </c>
    </row>
    <row r="419" spans="1:12" s="11" customFormat="1" ht="12.75" customHeight="1">
      <c r="A419" s="29" t="s">
        <v>427</v>
      </c>
      <c r="B419" s="168">
        <v>53000000</v>
      </c>
      <c r="C419" s="168">
        <v>100000000</v>
      </c>
      <c r="D419" s="168">
        <v>30000000</v>
      </c>
      <c r="E419" s="168">
        <v>30000000</v>
      </c>
      <c r="F419" s="168">
        <v>88000000</v>
      </c>
      <c r="G419" s="168">
        <v>750000000</v>
      </c>
      <c r="H419" s="168">
        <v>47000000</v>
      </c>
      <c r="I419" s="168">
        <v>75000000</v>
      </c>
      <c r="J419" s="168">
        <v>127000000</v>
      </c>
      <c r="K419" s="168">
        <v>75000000</v>
      </c>
      <c r="L419" s="168">
        <v>108000000</v>
      </c>
    </row>
    <row r="420" spans="1:12" s="11" customFormat="1" ht="12.75" customHeight="1">
      <c r="A420" s="29" t="s">
        <v>428</v>
      </c>
      <c r="B420" s="168">
        <v>53000000</v>
      </c>
      <c r="C420" s="168">
        <v>100000000</v>
      </c>
      <c r="D420" s="168">
        <v>30000000</v>
      </c>
      <c r="E420" s="168">
        <v>30000000</v>
      </c>
      <c r="F420" s="168">
        <v>88000000</v>
      </c>
      <c r="G420" s="168">
        <v>750000000</v>
      </c>
      <c r="H420" s="168">
        <v>47000000</v>
      </c>
      <c r="I420" s="168">
        <v>75000000</v>
      </c>
      <c r="J420" s="168">
        <v>127000000</v>
      </c>
      <c r="K420" s="168">
        <v>75000000</v>
      </c>
      <c r="L420" s="168">
        <v>108000000</v>
      </c>
    </row>
    <row r="421" spans="1:12" s="11" customFormat="1" ht="12.75" customHeight="1">
      <c r="A421" s="29" t="s">
        <v>429</v>
      </c>
      <c r="B421" s="170">
        <v>1.1664528169835531</v>
      </c>
      <c r="C421" s="170">
        <v>1.1614401858304297</v>
      </c>
      <c r="D421" s="169">
        <v>1.1820330969267139</v>
      </c>
      <c r="E421" s="169">
        <v>1.195457262402869</v>
      </c>
      <c r="F421" s="169">
        <v>1.2026458208057726</v>
      </c>
      <c r="G421" s="169" t="s">
        <v>26</v>
      </c>
      <c r="H421" s="169">
        <v>1.1973180076628351</v>
      </c>
      <c r="I421" s="169" t="s">
        <v>26</v>
      </c>
      <c r="J421" s="170">
        <v>1.2049644535486204</v>
      </c>
      <c r="K421" s="169">
        <v>1.2012012012012012</v>
      </c>
      <c r="L421" s="170">
        <v>1.2012012012012012</v>
      </c>
    </row>
    <row r="422" spans="1:12" s="11" customFormat="1" ht="12.75" customHeight="1">
      <c r="A422" s="29" t="s">
        <v>430</v>
      </c>
      <c r="B422" s="28" t="s">
        <v>432</v>
      </c>
      <c r="C422" s="167" t="s">
        <v>432</v>
      </c>
      <c r="D422" s="167" t="s">
        <v>432</v>
      </c>
      <c r="E422" s="167" t="s">
        <v>432</v>
      </c>
      <c r="F422" s="167" t="s">
        <v>432</v>
      </c>
      <c r="G422" s="167" t="s">
        <v>431</v>
      </c>
      <c r="H422" s="167" t="s">
        <v>432</v>
      </c>
      <c r="I422" s="167" t="s">
        <v>431</v>
      </c>
      <c r="J422" s="167" t="s">
        <v>432</v>
      </c>
      <c r="K422" s="167" t="s">
        <v>432</v>
      </c>
      <c r="L422" s="167" t="s">
        <v>432</v>
      </c>
    </row>
    <row r="423" spans="1:12" s="11" customFormat="1" ht="12.75" customHeight="1">
      <c r="A423" s="29" t="s">
        <v>433</v>
      </c>
      <c r="B423" s="41">
        <v>46377</v>
      </c>
      <c r="C423" s="41">
        <v>46365</v>
      </c>
      <c r="D423" s="41">
        <v>46392</v>
      </c>
      <c r="E423" s="41">
        <v>46391</v>
      </c>
      <c r="F423" s="41">
        <v>48250</v>
      </c>
      <c r="G423" s="41">
        <v>47165</v>
      </c>
      <c r="H423" s="41">
        <v>46458</v>
      </c>
      <c r="I423" s="41">
        <v>46469</v>
      </c>
      <c r="J423" s="41">
        <v>44663</v>
      </c>
      <c r="K423" s="41">
        <v>45029</v>
      </c>
      <c r="L423" s="41">
        <v>47589</v>
      </c>
    </row>
    <row r="424" spans="1:12" s="11" customFormat="1" ht="12.75" customHeight="1">
      <c r="A424" s="29" t="s">
        <v>434</v>
      </c>
      <c r="B424" s="41">
        <v>46377</v>
      </c>
      <c r="C424" s="41">
        <v>46365</v>
      </c>
      <c r="D424" s="41">
        <v>46392</v>
      </c>
      <c r="E424" s="41">
        <v>46391</v>
      </c>
      <c r="F424" s="41">
        <v>48250</v>
      </c>
      <c r="G424" s="41">
        <v>47530</v>
      </c>
      <c r="H424" s="41">
        <v>46458</v>
      </c>
      <c r="I424" s="41">
        <v>46835</v>
      </c>
      <c r="J424" s="41">
        <v>44663</v>
      </c>
      <c r="K424" s="41">
        <v>45029</v>
      </c>
      <c r="L424" s="41">
        <v>47589</v>
      </c>
    </row>
    <row r="425" spans="1:12" s="11" customFormat="1" ht="12.75" customHeight="1">
      <c r="A425" s="29" t="s">
        <v>435</v>
      </c>
      <c r="B425" s="167" t="s">
        <v>26</v>
      </c>
      <c r="C425" s="167" t="s">
        <v>26</v>
      </c>
      <c r="D425" s="167" t="s">
        <v>26</v>
      </c>
      <c r="E425" s="167" t="s">
        <v>26</v>
      </c>
      <c r="F425" s="167" t="s">
        <v>26</v>
      </c>
      <c r="G425" s="167" t="s">
        <v>486</v>
      </c>
      <c r="H425" s="167" t="s">
        <v>26</v>
      </c>
      <c r="I425" s="167" t="s">
        <v>487</v>
      </c>
      <c r="J425" s="28" t="s">
        <v>26</v>
      </c>
      <c r="K425" s="167" t="s">
        <v>26</v>
      </c>
      <c r="L425" s="28" t="s">
        <v>26</v>
      </c>
    </row>
    <row r="426" spans="1:12" s="11" customFormat="1" ht="12.75" customHeight="1">
      <c r="A426" s="29" t="s">
        <v>440</v>
      </c>
      <c r="B426" s="28" t="s">
        <v>26</v>
      </c>
      <c r="C426" s="167" t="s">
        <v>26</v>
      </c>
      <c r="D426" s="167" t="s">
        <v>26</v>
      </c>
      <c r="E426" s="167" t="s">
        <v>26</v>
      </c>
      <c r="F426" s="167" t="s">
        <v>26</v>
      </c>
      <c r="G426" s="167" t="s">
        <v>343</v>
      </c>
      <c r="H426" s="167" t="s">
        <v>26</v>
      </c>
      <c r="I426" s="167" t="s">
        <v>343</v>
      </c>
      <c r="J426" s="167" t="s">
        <v>26</v>
      </c>
      <c r="K426" s="167" t="s">
        <v>26</v>
      </c>
      <c r="L426" s="167" t="s">
        <v>26</v>
      </c>
    </row>
    <row r="427" spans="1:12" s="11" customFormat="1" ht="12.75" customHeight="1">
      <c r="A427" s="29" t="s">
        <v>441</v>
      </c>
      <c r="B427" s="28" t="s">
        <v>442</v>
      </c>
      <c r="C427" s="28" t="s">
        <v>442</v>
      </c>
      <c r="D427" s="28" t="s">
        <v>442</v>
      </c>
      <c r="E427" s="28" t="s">
        <v>442</v>
      </c>
      <c r="F427" s="28" t="s">
        <v>442</v>
      </c>
      <c r="G427" s="28" t="s">
        <v>442</v>
      </c>
      <c r="H427" s="28" t="s">
        <v>442</v>
      </c>
      <c r="I427" s="28" t="s">
        <v>488</v>
      </c>
      <c r="J427" s="28" t="s">
        <v>442</v>
      </c>
      <c r="K427" s="28" t="s">
        <v>442</v>
      </c>
      <c r="L427" s="28" t="s">
        <v>442</v>
      </c>
    </row>
    <row r="428" spans="1:12" s="11" customFormat="1" ht="12.75" customHeight="1">
      <c r="A428" s="29" t="s">
        <v>443</v>
      </c>
      <c r="B428" s="171" t="s">
        <v>489</v>
      </c>
      <c r="C428" s="171" t="s">
        <v>490</v>
      </c>
      <c r="D428" s="171" t="s">
        <v>491</v>
      </c>
      <c r="E428" s="171" t="s">
        <v>492</v>
      </c>
      <c r="F428" s="171" t="s">
        <v>493</v>
      </c>
      <c r="G428" s="171" t="s">
        <v>494</v>
      </c>
      <c r="H428" s="171" t="s">
        <v>495</v>
      </c>
      <c r="I428" s="171" t="s">
        <v>496</v>
      </c>
      <c r="J428" s="171" t="s">
        <v>444</v>
      </c>
      <c r="K428" s="171" t="s">
        <v>497</v>
      </c>
      <c r="L428" s="171" t="s">
        <v>498</v>
      </c>
    </row>
    <row r="429" spans="1:12" s="11" customFormat="1" ht="12.75" customHeight="1">
      <c r="A429" s="29" t="s">
        <v>451</v>
      </c>
      <c r="B429" s="42">
        <v>4.53E-2</v>
      </c>
      <c r="C429" s="42">
        <v>4.5999999999999999E-2</v>
      </c>
      <c r="D429" s="42">
        <v>4.3400000000000001E-2</v>
      </c>
      <c r="E429" s="42">
        <v>4.3400000000000001E-2</v>
      </c>
      <c r="F429" s="42">
        <v>4.3700000000000003E-2</v>
      </c>
      <c r="G429" s="42">
        <v>5.2499999999999998E-2</v>
      </c>
      <c r="H429" s="42">
        <v>0.04</v>
      </c>
      <c r="I429" s="42" t="s">
        <v>499</v>
      </c>
      <c r="J429" s="42">
        <v>3.2899999999999999E-2</v>
      </c>
      <c r="K429" s="42">
        <v>3.4200000000000001E-2</v>
      </c>
      <c r="L429" s="42">
        <v>3.7499999999999999E-2</v>
      </c>
    </row>
    <row r="430" spans="1:12" s="11" customFormat="1" ht="12.75" customHeight="1">
      <c r="A430" s="29" t="s">
        <v>452</v>
      </c>
      <c r="B430" s="172" t="s">
        <v>26</v>
      </c>
      <c r="C430" s="172" t="s">
        <v>26</v>
      </c>
      <c r="D430" s="172" t="s">
        <v>26</v>
      </c>
      <c r="E430" s="172" t="s">
        <v>26</v>
      </c>
      <c r="F430" s="172" t="s">
        <v>26</v>
      </c>
      <c r="G430" s="172" t="s">
        <v>500</v>
      </c>
      <c r="H430" s="172" t="s">
        <v>26</v>
      </c>
      <c r="I430" s="172" t="s">
        <v>501</v>
      </c>
      <c r="J430" s="172" t="s">
        <v>26</v>
      </c>
      <c r="K430" s="172" t="s">
        <v>26</v>
      </c>
      <c r="L430" s="172" t="s">
        <v>26</v>
      </c>
    </row>
    <row r="431" spans="1:12" s="11" customFormat="1" ht="12.75" customHeight="1">
      <c r="A431" s="29" t="s">
        <v>458</v>
      </c>
      <c r="B431" s="28" t="s">
        <v>460</v>
      </c>
      <c r="C431" s="28" t="s">
        <v>460</v>
      </c>
      <c r="D431" s="28" t="s">
        <v>460</v>
      </c>
      <c r="E431" s="28" t="s">
        <v>460</v>
      </c>
      <c r="F431" s="167" t="s">
        <v>460</v>
      </c>
      <c r="G431" s="28" t="s">
        <v>460</v>
      </c>
      <c r="H431" s="28" t="s">
        <v>460</v>
      </c>
      <c r="I431" s="28" t="s">
        <v>26</v>
      </c>
      <c r="J431" s="28" t="s">
        <v>460</v>
      </c>
      <c r="K431" s="28" t="s">
        <v>460</v>
      </c>
      <c r="L431" s="28" t="s">
        <v>460</v>
      </c>
    </row>
    <row r="432" spans="1:12" s="11" customFormat="1" ht="12.75" customHeight="1">
      <c r="A432" s="29" t="s">
        <v>461</v>
      </c>
      <c r="B432" s="28" t="s">
        <v>426</v>
      </c>
      <c r="C432" s="28" t="s">
        <v>426</v>
      </c>
      <c r="D432" s="28" t="s">
        <v>426</v>
      </c>
      <c r="E432" s="28" t="s">
        <v>426</v>
      </c>
      <c r="F432" s="28" t="s">
        <v>426</v>
      </c>
      <c r="G432" s="28" t="s">
        <v>426</v>
      </c>
      <c r="H432" s="28" t="s">
        <v>426</v>
      </c>
      <c r="I432" s="28" t="s">
        <v>26</v>
      </c>
      <c r="J432" s="28" t="s">
        <v>426</v>
      </c>
      <c r="K432" s="28" t="s">
        <v>426</v>
      </c>
      <c r="L432" s="28" t="s">
        <v>426</v>
      </c>
    </row>
    <row r="433" spans="1:12" s="11" customFormat="1" ht="12.75" customHeight="1">
      <c r="A433" s="29" t="s">
        <v>462</v>
      </c>
      <c r="B433" s="168">
        <v>45436900</v>
      </c>
      <c r="C433" s="168">
        <v>86100000</v>
      </c>
      <c r="D433" s="168">
        <v>25380000</v>
      </c>
      <c r="E433" s="168">
        <v>25095000.000000004</v>
      </c>
      <c r="F433" s="168">
        <v>73172000</v>
      </c>
      <c r="G433" s="168">
        <v>750000000</v>
      </c>
      <c r="H433" s="168">
        <v>39254400</v>
      </c>
      <c r="I433" s="168" t="s">
        <v>26</v>
      </c>
      <c r="J433" s="168">
        <v>105397300</v>
      </c>
      <c r="K433" s="168">
        <v>62437500</v>
      </c>
      <c r="L433" s="168">
        <v>89910000</v>
      </c>
    </row>
    <row r="434" spans="1:12" s="11" customFormat="1" ht="12.75" customHeight="1">
      <c r="A434" s="29" t="s">
        <v>463</v>
      </c>
      <c r="B434" s="41">
        <v>46377</v>
      </c>
      <c r="C434" s="41">
        <v>46365</v>
      </c>
      <c r="D434" s="41">
        <v>46392</v>
      </c>
      <c r="E434" s="41">
        <v>46391</v>
      </c>
      <c r="F434" s="41">
        <v>48250</v>
      </c>
      <c r="G434" s="41">
        <v>47530</v>
      </c>
      <c r="H434" s="41">
        <v>46458</v>
      </c>
      <c r="I434" s="41" t="s">
        <v>26</v>
      </c>
      <c r="J434" s="41">
        <v>44663</v>
      </c>
      <c r="K434" s="41">
        <v>45029</v>
      </c>
      <c r="L434" s="41">
        <v>47589</v>
      </c>
    </row>
    <row r="435" spans="1:12" s="11" customFormat="1" ht="12.75" customHeight="1">
      <c r="A435" s="29" t="s">
        <v>58</v>
      </c>
      <c r="B435" s="42">
        <v>4.53E-2</v>
      </c>
      <c r="C435" s="42">
        <v>4.5999999999999999E-2</v>
      </c>
      <c r="D435" s="42">
        <v>4.3400000000000001E-2</v>
      </c>
      <c r="E435" s="42">
        <v>4.3400000000000001E-2</v>
      </c>
      <c r="F435" s="42">
        <v>4.3700000000000003E-2</v>
      </c>
      <c r="G435" s="42">
        <v>5.2499999999999998E-2</v>
      </c>
      <c r="H435" s="42">
        <v>0.04</v>
      </c>
      <c r="I435" s="42" t="s">
        <v>26</v>
      </c>
      <c r="J435" s="42">
        <v>3.2899999999999999E-2</v>
      </c>
      <c r="K435" s="42">
        <v>3.4200000000000001E-2</v>
      </c>
      <c r="L435" s="42">
        <v>3.7499999999999999E-2</v>
      </c>
    </row>
    <row r="436" spans="1:12" s="11" customFormat="1" ht="12.75" customHeight="1">
      <c r="A436" s="29" t="s">
        <v>59</v>
      </c>
      <c r="B436" s="42" t="s">
        <v>502</v>
      </c>
      <c r="C436" s="172" t="s">
        <v>503</v>
      </c>
      <c r="D436" s="172" t="s">
        <v>504</v>
      </c>
      <c r="E436" s="172" t="s">
        <v>505</v>
      </c>
      <c r="F436" s="172" t="s">
        <v>506</v>
      </c>
      <c r="G436" s="172" t="s">
        <v>507</v>
      </c>
      <c r="H436" s="172" t="s">
        <v>508</v>
      </c>
      <c r="I436" s="172" t="s">
        <v>26</v>
      </c>
      <c r="J436" s="172" t="s">
        <v>509</v>
      </c>
      <c r="K436" s="172" t="s">
        <v>510</v>
      </c>
      <c r="L436" s="172" t="s">
        <v>511</v>
      </c>
    </row>
    <row r="437" spans="1:12" s="11" customFormat="1" ht="12.75" customHeight="1">
      <c r="A437" s="29" t="s">
        <v>62</v>
      </c>
      <c r="B437" s="175" t="s">
        <v>23</v>
      </c>
      <c r="C437" s="175" t="s">
        <v>23</v>
      </c>
      <c r="D437" s="175" t="s">
        <v>23</v>
      </c>
      <c r="E437" s="175" t="s">
        <v>23</v>
      </c>
      <c r="F437" s="175" t="s">
        <v>23</v>
      </c>
      <c r="G437" s="175" t="s">
        <v>23</v>
      </c>
      <c r="H437" s="175" t="s">
        <v>23</v>
      </c>
      <c r="I437" s="175" t="s">
        <v>26</v>
      </c>
      <c r="J437" s="175" t="s">
        <v>23</v>
      </c>
      <c r="K437" s="175" t="s">
        <v>23</v>
      </c>
      <c r="L437" s="175" t="s">
        <v>23</v>
      </c>
    </row>
    <row r="438" spans="1:12" s="11" customFormat="1" ht="12.75" customHeight="1">
      <c r="A438" s="75"/>
      <c r="B438" s="65"/>
      <c r="C438" s="65"/>
      <c r="D438" s="65"/>
      <c r="E438" s="65"/>
      <c r="F438" s="65"/>
      <c r="G438" s="10"/>
      <c r="H438" s="10"/>
      <c r="I438" s="10"/>
      <c r="J438" s="10"/>
      <c r="K438" s="10"/>
      <c r="L438" s="10"/>
    </row>
    <row r="439" spans="1:12" s="2" customFormat="1" ht="25.5" customHeight="1">
      <c r="A439" s="256" t="s">
        <v>0</v>
      </c>
      <c r="B439" s="256"/>
      <c r="C439" s="256"/>
      <c r="D439" s="256"/>
      <c r="E439" s="256"/>
      <c r="F439" s="256"/>
      <c r="G439" s="256"/>
      <c r="H439" s="256"/>
      <c r="I439" s="256"/>
      <c r="J439" s="256"/>
      <c r="K439" s="256"/>
      <c r="L439" s="1"/>
    </row>
    <row r="440" spans="1:12" s="2" customFormat="1" ht="25.5" customHeight="1">
      <c r="A440" s="256"/>
      <c r="B440" s="256"/>
      <c r="C440" s="256"/>
      <c r="D440" s="256"/>
      <c r="E440" s="256"/>
      <c r="F440" s="256"/>
      <c r="G440" s="256"/>
      <c r="H440" s="256"/>
      <c r="I440" s="256"/>
      <c r="J440" s="256"/>
      <c r="K440" s="256"/>
      <c r="L440" s="1"/>
    </row>
    <row r="441" spans="1:12" s="2" customFormat="1" ht="25.5" customHeight="1">
      <c r="A441" s="257"/>
      <c r="B441" s="257"/>
      <c r="C441" s="257"/>
      <c r="D441" s="257"/>
      <c r="E441" s="257"/>
      <c r="F441" s="257"/>
      <c r="G441" s="257"/>
      <c r="H441" s="257"/>
      <c r="I441" s="257"/>
      <c r="J441" s="257"/>
      <c r="K441" s="257"/>
      <c r="L441" s="3"/>
    </row>
    <row r="442" spans="1:12" s="11" customFormat="1" ht="12.75" customHeight="1">
      <c r="A442" s="9"/>
      <c r="B442" s="10"/>
      <c r="C442" s="10"/>
      <c r="D442" s="10"/>
      <c r="E442" s="10"/>
      <c r="F442" s="10"/>
      <c r="G442" s="10"/>
      <c r="H442" s="10"/>
      <c r="I442" s="10"/>
      <c r="J442" s="10"/>
      <c r="K442" s="10"/>
      <c r="L442" s="10"/>
    </row>
    <row r="443" spans="1:12" s="11" customFormat="1" ht="12.75" customHeight="1">
      <c r="A443" s="29" t="s">
        <v>407</v>
      </c>
      <c r="B443" s="166" t="s">
        <v>512</v>
      </c>
      <c r="C443" s="166" t="s">
        <v>513</v>
      </c>
      <c r="D443" s="166" t="s">
        <v>514</v>
      </c>
      <c r="E443" s="166" t="s">
        <v>515</v>
      </c>
      <c r="F443" s="166" t="s">
        <v>516</v>
      </c>
      <c r="G443" s="166" t="s">
        <v>517</v>
      </c>
      <c r="H443" s="166" t="s">
        <v>518</v>
      </c>
      <c r="I443" s="166" t="s">
        <v>519</v>
      </c>
      <c r="J443" s="166" t="s">
        <v>520</v>
      </c>
      <c r="K443" s="283" t="s">
        <v>521</v>
      </c>
      <c r="L443" s="284"/>
    </row>
    <row r="444" spans="1:12" s="11" customFormat="1" ht="12.75" customHeight="1">
      <c r="A444" s="29" t="s">
        <v>419</v>
      </c>
      <c r="B444" s="41">
        <v>41017</v>
      </c>
      <c r="C444" s="41">
        <v>41044</v>
      </c>
      <c r="D444" s="41">
        <v>41068</v>
      </c>
      <c r="E444" s="41">
        <v>41068</v>
      </c>
      <c r="F444" s="41">
        <v>41080</v>
      </c>
      <c r="G444" s="41">
        <v>41474</v>
      </c>
      <c r="H444" s="41">
        <v>41507</v>
      </c>
      <c r="I444" s="41">
        <v>41513</v>
      </c>
      <c r="J444" s="41">
        <v>41604</v>
      </c>
      <c r="K444" s="292">
        <v>41900</v>
      </c>
      <c r="L444" s="293"/>
    </row>
    <row r="445" spans="1:12" s="11" customFormat="1" ht="12.75" customHeight="1">
      <c r="A445" s="29" t="s">
        <v>420</v>
      </c>
      <c r="B445" s="28" t="s">
        <v>421</v>
      </c>
      <c r="C445" s="28" t="s">
        <v>421</v>
      </c>
      <c r="D445" s="28" t="s">
        <v>421</v>
      </c>
      <c r="E445" s="28" t="s">
        <v>421</v>
      </c>
      <c r="F445" s="28" t="s">
        <v>421</v>
      </c>
      <c r="G445" s="28" t="s">
        <v>421</v>
      </c>
      <c r="H445" s="28" t="s">
        <v>421</v>
      </c>
      <c r="I445" s="28" t="s">
        <v>421</v>
      </c>
      <c r="J445" s="28" t="s">
        <v>421</v>
      </c>
      <c r="K445" s="290" t="s">
        <v>421</v>
      </c>
      <c r="L445" s="291"/>
    </row>
    <row r="446" spans="1:12" s="11" customFormat="1" ht="12.75" customHeight="1">
      <c r="A446" s="29" t="s">
        <v>422</v>
      </c>
      <c r="B446" s="28" t="s">
        <v>421</v>
      </c>
      <c r="C446" s="28" t="s">
        <v>421</v>
      </c>
      <c r="D446" s="28" t="s">
        <v>421</v>
      </c>
      <c r="E446" s="28" t="s">
        <v>421</v>
      </c>
      <c r="F446" s="28" t="s">
        <v>421</v>
      </c>
      <c r="G446" s="28" t="s">
        <v>421</v>
      </c>
      <c r="H446" s="28" t="s">
        <v>421</v>
      </c>
      <c r="I446" s="28" t="s">
        <v>421</v>
      </c>
      <c r="J446" s="28" t="s">
        <v>421</v>
      </c>
      <c r="K446" s="290" t="s">
        <v>421</v>
      </c>
      <c r="L446" s="291"/>
    </row>
    <row r="447" spans="1:12" s="11" customFormat="1" ht="12.75" customHeight="1">
      <c r="A447" s="29" t="s">
        <v>423</v>
      </c>
      <c r="B447" s="167" t="s">
        <v>424</v>
      </c>
      <c r="C447" s="167" t="s">
        <v>424</v>
      </c>
      <c r="D447" s="28" t="s">
        <v>424</v>
      </c>
      <c r="E447" s="28" t="s">
        <v>424</v>
      </c>
      <c r="F447" s="28" t="s">
        <v>424</v>
      </c>
      <c r="G447" s="28" t="s">
        <v>424</v>
      </c>
      <c r="H447" s="28" t="s">
        <v>424</v>
      </c>
      <c r="I447" s="28" t="s">
        <v>424</v>
      </c>
      <c r="J447" s="28" t="s">
        <v>424</v>
      </c>
      <c r="K447" s="290" t="s">
        <v>424</v>
      </c>
      <c r="L447" s="291"/>
    </row>
    <row r="448" spans="1:12" s="11" customFormat="1" ht="12.75" customHeight="1">
      <c r="A448" s="29" t="s">
        <v>427</v>
      </c>
      <c r="B448" s="168">
        <v>50000000</v>
      </c>
      <c r="C448" s="168">
        <v>45000000</v>
      </c>
      <c r="D448" s="168">
        <v>35000000</v>
      </c>
      <c r="E448" s="168">
        <v>40000000</v>
      </c>
      <c r="F448" s="168">
        <v>76000000</v>
      </c>
      <c r="G448" s="168">
        <v>100000000</v>
      </c>
      <c r="H448" s="168">
        <v>50000000</v>
      </c>
      <c r="I448" s="168">
        <v>50000000</v>
      </c>
      <c r="J448" s="168">
        <v>1000000000</v>
      </c>
      <c r="K448" s="296">
        <v>1000000000</v>
      </c>
      <c r="L448" s="297"/>
    </row>
    <row r="449" spans="1:12" s="11" customFormat="1" ht="12.75" customHeight="1">
      <c r="A449" s="29" t="s">
        <v>428</v>
      </c>
      <c r="B449" s="168">
        <v>50000000</v>
      </c>
      <c r="C449" s="168">
        <v>45000000</v>
      </c>
      <c r="D449" s="168">
        <v>35000000</v>
      </c>
      <c r="E449" s="168">
        <v>40000000</v>
      </c>
      <c r="F449" s="168">
        <v>76000000</v>
      </c>
      <c r="G449" s="168">
        <v>100000000</v>
      </c>
      <c r="H449" s="168">
        <v>50000000</v>
      </c>
      <c r="I449" s="168">
        <v>50000000</v>
      </c>
      <c r="J449" s="168">
        <v>1000000000</v>
      </c>
      <c r="K449" s="296">
        <v>1000000000</v>
      </c>
      <c r="L449" s="297"/>
    </row>
    <row r="450" spans="1:12" s="11" customFormat="1" ht="12.75" customHeight="1">
      <c r="A450" s="29" t="s">
        <v>429</v>
      </c>
      <c r="B450" s="170">
        <v>1.1999040076793857</v>
      </c>
      <c r="C450" s="170">
        <v>1.2448649321548613</v>
      </c>
      <c r="D450" s="169">
        <v>1.2468827930174562</v>
      </c>
      <c r="E450" s="169">
        <v>1.2468827930174562</v>
      </c>
      <c r="F450" s="169">
        <v>1.2362467548522686</v>
      </c>
      <c r="G450" s="169">
        <v>1.1580775910000001</v>
      </c>
      <c r="H450" s="169">
        <v>1.160496692584426</v>
      </c>
      <c r="I450" s="169">
        <v>1.168360789811894</v>
      </c>
      <c r="J450" s="169">
        <v>1.1910000000000001</v>
      </c>
      <c r="K450" s="288">
        <v>1.2569999999999999</v>
      </c>
      <c r="L450" s="289"/>
    </row>
    <row r="451" spans="1:12" s="11" customFormat="1" ht="12.75" customHeight="1">
      <c r="A451" s="29" t="s">
        <v>430</v>
      </c>
      <c r="B451" s="167" t="s">
        <v>432</v>
      </c>
      <c r="C451" s="167" t="s">
        <v>432</v>
      </c>
      <c r="D451" s="167" t="s">
        <v>432</v>
      </c>
      <c r="E451" s="167" t="s">
        <v>432</v>
      </c>
      <c r="F451" s="167" t="s">
        <v>432</v>
      </c>
      <c r="G451" s="167" t="s">
        <v>432</v>
      </c>
      <c r="H451" s="167" t="s">
        <v>431</v>
      </c>
      <c r="I451" s="167" t="s">
        <v>431</v>
      </c>
      <c r="J451" s="167" t="s">
        <v>431</v>
      </c>
      <c r="K451" s="290" t="s">
        <v>431</v>
      </c>
      <c r="L451" s="291"/>
    </row>
    <row r="452" spans="1:12" s="11" customFormat="1" ht="12.75" customHeight="1">
      <c r="A452" s="29" t="s">
        <v>433</v>
      </c>
      <c r="B452" s="41">
        <v>46861</v>
      </c>
      <c r="C452" s="41">
        <v>46522</v>
      </c>
      <c r="D452" s="41">
        <v>46912</v>
      </c>
      <c r="E452" s="41">
        <v>47277</v>
      </c>
      <c r="F452" s="41">
        <v>45463</v>
      </c>
      <c r="G452" s="41">
        <v>45856</v>
      </c>
      <c r="H452" s="41">
        <v>45890</v>
      </c>
      <c r="I452" s="41">
        <v>45896</v>
      </c>
      <c r="J452" s="41">
        <v>44161</v>
      </c>
      <c r="K452" s="292">
        <v>43726</v>
      </c>
      <c r="L452" s="293"/>
    </row>
    <row r="453" spans="1:12" s="11" customFormat="1" ht="12.75" customHeight="1">
      <c r="A453" s="29" t="s">
        <v>434</v>
      </c>
      <c r="B453" s="41">
        <v>46861</v>
      </c>
      <c r="C453" s="41">
        <v>46522</v>
      </c>
      <c r="D453" s="41">
        <v>46912</v>
      </c>
      <c r="E453" s="41">
        <v>47277</v>
      </c>
      <c r="F453" s="41">
        <v>45463</v>
      </c>
      <c r="G453" s="41">
        <v>45856</v>
      </c>
      <c r="H453" s="41">
        <v>46255</v>
      </c>
      <c r="I453" s="41">
        <v>46261</v>
      </c>
      <c r="J453" s="41">
        <v>44526</v>
      </c>
      <c r="K453" s="292">
        <v>44092</v>
      </c>
      <c r="L453" s="293"/>
    </row>
    <row r="454" spans="1:12" s="11" customFormat="1" ht="12.75" customHeight="1">
      <c r="A454" s="29" t="s">
        <v>435</v>
      </c>
      <c r="B454" s="167" t="s">
        <v>26</v>
      </c>
      <c r="C454" s="167" t="s">
        <v>26</v>
      </c>
      <c r="D454" s="167" t="s">
        <v>26</v>
      </c>
      <c r="E454" s="167" t="s">
        <v>26</v>
      </c>
      <c r="F454" s="167" t="s">
        <v>26</v>
      </c>
      <c r="G454" s="167" t="s">
        <v>26</v>
      </c>
      <c r="H454" s="167" t="s">
        <v>522</v>
      </c>
      <c r="I454" s="167" t="s">
        <v>523</v>
      </c>
      <c r="J454" s="167" t="s">
        <v>524</v>
      </c>
      <c r="K454" s="290" t="s">
        <v>525</v>
      </c>
      <c r="L454" s="291"/>
    </row>
    <row r="455" spans="1:12" s="11" customFormat="1" ht="12.75" customHeight="1">
      <c r="A455" s="29" t="s">
        <v>440</v>
      </c>
      <c r="B455" s="167" t="s">
        <v>26</v>
      </c>
      <c r="C455" s="167" t="s">
        <v>26</v>
      </c>
      <c r="D455" s="167" t="s">
        <v>26</v>
      </c>
      <c r="E455" s="167" t="s">
        <v>26</v>
      </c>
      <c r="F455" s="167" t="s">
        <v>26</v>
      </c>
      <c r="G455" s="167" t="s">
        <v>343</v>
      </c>
      <c r="H455" s="167" t="s">
        <v>343</v>
      </c>
      <c r="I455" s="167" t="s">
        <v>343</v>
      </c>
      <c r="J455" s="167" t="s">
        <v>343</v>
      </c>
      <c r="K455" s="294" t="s">
        <v>343</v>
      </c>
      <c r="L455" s="295"/>
    </row>
    <row r="456" spans="1:12" s="11" customFormat="1" ht="12.75" customHeight="1">
      <c r="A456" s="29" t="s">
        <v>441</v>
      </c>
      <c r="B456" s="167" t="s">
        <v>442</v>
      </c>
      <c r="C456" s="167" t="s">
        <v>442</v>
      </c>
      <c r="D456" s="28" t="s">
        <v>442</v>
      </c>
      <c r="E456" s="28" t="s">
        <v>442</v>
      </c>
      <c r="F456" s="28" t="s">
        <v>442</v>
      </c>
      <c r="G456" s="28" t="s">
        <v>442</v>
      </c>
      <c r="H456" s="28" t="s">
        <v>442</v>
      </c>
      <c r="I456" s="28" t="s">
        <v>442</v>
      </c>
      <c r="J456" s="28" t="s">
        <v>442</v>
      </c>
      <c r="K456" s="290" t="s">
        <v>442</v>
      </c>
      <c r="L456" s="291"/>
    </row>
    <row r="457" spans="1:12" s="11" customFormat="1" ht="12.75" customHeight="1">
      <c r="A457" s="29" t="s">
        <v>443</v>
      </c>
      <c r="B457" s="171" t="s">
        <v>526</v>
      </c>
      <c r="C457" s="171" t="s">
        <v>527</v>
      </c>
      <c r="D457" s="171" t="s">
        <v>528</v>
      </c>
      <c r="E457" s="171" t="s">
        <v>528</v>
      </c>
      <c r="F457" s="171" t="s">
        <v>529</v>
      </c>
      <c r="G457" s="171" t="s">
        <v>530</v>
      </c>
      <c r="H457" s="171" t="s">
        <v>531</v>
      </c>
      <c r="I457" s="171" t="s">
        <v>532</v>
      </c>
      <c r="J457" s="171" t="s">
        <v>533</v>
      </c>
      <c r="K457" s="313" t="s">
        <v>534</v>
      </c>
      <c r="L457" s="314"/>
    </row>
    <row r="458" spans="1:12" s="11" customFormat="1" ht="12.75" customHeight="1">
      <c r="A458" s="29" t="s">
        <v>451</v>
      </c>
      <c r="B458" s="172">
        <v>3.7499999999999999E-2</v>
      </c>
      <c r="C458" s="172">
        <v>3.5000000000000003E-2</v>
      </c>
      <c r="D458" s="42">
        <v>3.3399999999999999E-2</v>
      </c>
      <c r="E458" s="42">
        <v>3.3625000000000002E-2</v>
      </c>
      <c r="F458" s="42">
        <v>2.9499999999999998E-2</v>
      </c>
      <c r="G458" s="42">
        <v>2.333E-2</v>
      </c>
      <c r="H458" s="42">
        <v>2.5000000000000001E-2</v>
      </c>
      <c r="I458" s="44">
        <v>1.52E-2</v>
      </c>
      <c r="J458" s="44">
        <v>1.6250000000000001E-2</v>
      </c>
      <c r="K458" s="315">
        <v>3.7499999999999999E-3</v>
      </c>
      <c r="L458" s="316"/>
    </row>
    <row r="459" spans="1:12" s="11" customFormat="1" ht="12.75" customHeight="1">
      <c r="A459" s="29" t="s">
        <v>452</v>
      </c>
      <c r="B459" s="172" t="s">
        <v>26</v>
      </c>
      <c r="C459" s="172" t="s">
        <v>26</v>
      </c>
      <c r="D459" s="172" t="s">
        <v>26</v>
      </c>
      <c r="E459" s="172" t="s">
        <v>26</v>
      </c>
      <c r="F459" s="172" t="s">
        <v>26</v>
      </c>
      <c r="G459" s="172" t="s">
        <v>26</v>
      </c>
      <c r="H459" s="172" t="s">
        <v>26</v>
      </c>
      <c r="I459" s="172" t="s">
        <v>26</v>
      </c>
      <c r="J459" s="42" t="s">
        <v>535</v>
      </c>
      <c r="K459" s="315" t="s">
        <v>536</v>
      </c>
      <c r="L459" s="317"/>
    </row>
    <row r="460" spans="1:12" s="11" customFormat="1" ht="12.75" customHeight="1">
      <c r="A460" s="29" t="s">
        <v>458</v>
      </c>
      <c r="B460" s="167" t="s">
        <v>460</v>
      </c>
      <c r="C460" s="167" t="s">
        <v>460</v>
      </c>
      <c r="D460" s="28" t="s">
        <v>460</v>
      </c>
      <c r="E460" s="28" t="s">
        <v>460</v>
      </c>
      <c r="F460" s="28" t="s">
        <v>460</v>
      </c>
      <c r="G460" s="28" t="s">
        <v>460</v>
      </c>
      <c r="H460" s="28" t="s">
        <v>460</v>
      </c>
      <c r="I460" s="28" t="s">
        <v>460</v>
      </c>
      <c r="J460" s="28" t="s">
        <v>460</v>
      </c>
      <c r="K460" s="28" t="s">
        <v>460</v>
      </c>
      <c r="L460" s="28" t="s">
        <v>537</v>
      </c>
    </row>
    <row r="461" spans="1:12" s="11" customFormat="1" ht="12.75" customHeight="1">
      <c r="A461" s="29" t="s">
        <v>461</v>
      </c>
      <c r="B461" s="167" t="s">
        <v>426</v>
      </c>
      <c r="C461" s="167" t="s">
        <v>426</v>
      </c>
      <c r="D461" s="28" t="s">
        <v>426</v>
      </c>
      <c r="E461" s="28" t="s">
        <v>426</v>
      </c>
      <c r="F461" s="28" t="s">
        <v>426</v>
      </c>
      <c r="G461" s="28" t="s">
        <v>426</v>
      </c>
      <c r="H461" s="28" t="s">
        <v>426</v>
      </c>
      <c r="I461" s="28" t="s">
        <v>426</v>
      </c>
      <c r="J461" s="28" t="s">
        <v>426</v>
      </c>
      <c r="K461" s="28" t="s">
        <v>426</v>
      </c>
      <c r="L461" s="28" t="s">
        <v>426</v>
      </c>
    </row>
    <row r="462" spans="1:12" s="11" customFormat="1" ht="12.75" customHeight="1">
      <c r="A462" s="29" t="s">
        <v>462</v>
      </c>
      <c r="B462" s="173">
        <v>41670000</v>
      </c>
      <c r="C462" s="173">
        <v>36148500</v>
      </c>
      <c r="D462" s="168">
        <v>28070000.000000004</v>
      </c>
      <c r="E462" s="168">
        <v>32080000.000000004</v>
      </c>
      <c r="F462" s="168">
        <v>61476399.999999993</v>
      </c>
      <c r="G462" s="168">
        <v>86350000.014809012</v>
      </c>
      <c r="H462" s="168">
        <v>43085000.000000007</v>
      </c>
      <c r="I462" s="168">
        <v>42795000</v>
      </c>
      <c r="J462" s="168">
        <v>839600000</v>
      </c>
      <c r="K462" s="168">
        <v>397772474</v>
      </c>
      <c r="L462" s="168">
        <v>397772474</v>
      </c>
    </row>
    <row r="463" spans="1:12" s="11" customFormat="1" ht="12.75" customHeight="1">
      <c r="A463" s="29" t="s">
        <v>463</v>
      </c>
      <c r="B463" s="174">
        <v>46861</v>
      </c>
      <c r="C463" s="174">
        <v>46522</v>
      </c>
      <c r="D463" s="41">
        <v>46912</v>
      </c>
      <c r="E463" s="41">
        <v>47277</v>
      </c>
      <c r="F463" s="41">
        <v>45463</v>
      </c>
      <c r="G463" s="41">
        <v>45856</v>
      </c>
      <c r="H463" s="41">
        <v>45890</v>
      </c>
      <c r="I463" s="41">
        <v>45896</v>
      </c>
      <c r="J463" s="41">
        <v>44161</v>
      </c>
      <c r="K463" s="41">
        <v>43726</v>
      </c>
      <c r="L463" s="41">
        <v>43726</v>
      </c>
    </row>
    <row r="464" spans="1:12" s="11" customFormat="1" ht="12.75" customHeight="1">
      <c r="A464" s="29" t="s">
        <v>58</v>
      </c>
      <c r="B464" s="172">
        <v>3.7499999999999999E-2</v>
      </c>
      <c r="C464" s="172">
        <v>3.5000000000000003E-2</v>
      </c>
      <c r="D464" s="42">
        <v>3.3399999999999999E-2</v>
      </c>
      <c r="E464" s="42">
        <v>3.3625000000000002E-2</v>
      </c>
      <c r="F464" s="42">
        <v>2.9499999999999998E-2</v>
      </c>
      <c r="G464" s="42">
        <v>2.333E-2</v>
      </c>
      <c r="H464" s="42">
        <v>2.5000000000000001E-2</v>
      </c>
      <c r="I464" s="44">
        <v>1.52E-2</v>
      </c>
      <c r="J464" s="44">
        <v>1.6250000000000001E-2</v>
      </c>
      <c r="K464" s="42">
        <v>3.7499999999999999E-3</v>
      </c>
      <c r="L464" s="42">
        <v>3.7499999999999999E-3</v>
      </c>
    </row>
    <row r="465" spans="1:12" s="11" customFormat="1" ht="12.75" customHeight="1">
      <c r="A465" s="29" t="s">
        <v>59</v>
      </c>
      <c r="B465" s="172" t="s">
        <v>538</v>
      </c>
      <c r="C465" s="172" t="s">
        <v>539</v>
      </c>
      <c r="D465" s="172" t="s">
        <v>540</v>
      </c>
      <c r="E465" s="172" t="s">
        <v>540</v>
      </c>
      <c r="F465" s="172" t="s">
        <v>541</v>
      </c>
      <c r="G465" s="172" t="s">
        <v>542</v>
      </c>
      <c r="H465" s="172" t="s">
        <v>543</v>
      </c>
      <c r="I465" s="172" t="s">
        <v>542</v>
      </c>
      <c r="J465" s="172" t="s">
        <v>544</v>
      </c>
      <c r="K465" s="42" t="s">
        <v>545</v>
      </c>
      <c r="L465" s="42" t="s">
        <v>546</v>
      </c>
    </row>
    <row r="466" spans="1:12" s="11" customFormat="1" ht="12.75" customHeight="1">
      <c r="A466" s="29" t="s">
        <v>62</v>
      </c>
      <c r="B466" s="176" t="s">
        <v>23</v>
      </c>
      <c r="C466" s="176" t="s">
        <v>23</v>
      </c>
      <c r="D466" s="175" t="s">
        <v>23</v>
      </c>
      <c r="E466" s="175" t="s">
        <v>23</v>
      </c>
      <c r="F466" s="175" t="s">
        <v>23</v>
      </c>
      <c r="G466" s="175" t="s">
        <v>23</v>
      </c>
      <c r="H466" s="175" t="s">
        <v>23</v>
      </c>
      <c r="I466" s="175" t="s">
        <v>23</v>
      </c>
      <c r="J466" s="175" t="s">
        <v>23</v>
      </c>
      <c r="K466" s="175" t="s">
        <v>23</v>
      </c>
      <c r="L466" s="175" t="s">
        <v>23</v>
      </c>
    </row>
    <row r="467" spans="1:12" s="11" customFormat="1" ht="12.75" customHeight="1">
      <c r="A467" s="75"/>
      <c r="B467" s="65"/>
      <c r="C467" s="65"/>
      <c r="D467" s="65"/>
      <c r="E467" s="65"/>
      <c r="F467" s="65"/>
      <c r="G467" s="10"/>
      <c r="H467" s="10"/>
      <c r="I467" s="10"/>
      <c r="J467" s="10"/>
      <c r="K467" s="10"/>
      <c r="L467" s="10"/>
    </row>
    <row r="468" spans="1:12" s="11" customFormat="1" ht="12.75" customHeight="1">
      <c r="A468" s="29" t="s">
        <v>407</v>
      </c>
      <c r="B468" s="177" t="s">
        <v>547</v>
      </c>
      <c r="C468" s="177" t="s">
        <v>548</v>
      </c>
      <c r="D468" s="166" t="s">
        <v>549</v>
      </c>
      <c r="E468" s="166" t="s">
        <v>550</v>
      </c>
      <c r="F468" s="166" t="s">
        <v>551</v>
      </c>
      <c r="G468" s="166" t="s">
        <v>552</v>
      </c>
      <c r="H468" s="166" t="s">
        <v>553</v>
      </c>
      <c r="I468" s="166" t="s">
        <v>554</v>
      </c>
      <c r="J468" s="166" t="s">
        <v>555</v>
      </c>
      <c r="K468" s="166" t="s">
        <v>556</v>
      </c>
      <c r="L468" s="166" t="s">
        <v>557</v>
      </c>
    </row>
    <row r="469" spans="1:12" s="11" customFormat="1" ht="12.75" customHeight="1">
      <c r="A469" s="29" t="s">
        <v>419</v>
      </c>
      <c r="B469" s="178">
        <v>42556</v>
      </c>
      <c r="C469" s="178">
        <v>41900</v>
      </c>
      <c r="D469" s="41">
        <v>42115</v>
      </c>
      <c r="E469" s="41">
        <v>42409</v>
      </c>
      <c r="F469" s="41">
        <v>42559</v>
      </c>
      <c r="G469" s="41">
        <v>42860</v>
      </c>
      <c r="H469" s="41">
        <v>42979</v>
      </c>
      <c r="I469" s="41">
        <v>42998</v>
      </c>
      <c r="J469" s="41">
        <v>43005</v>
      </c>
      <c r="K469" s="41">
        <v>43021</v>
      </c>
      <c r="L469" s="41">
        <v>43055</v>
      </c>
    </row>
    <row r="470" spans="1:12" s="11" customFormat="1" ht="12.75" customHeight="1">
      <c r="A470" s="29" t="s">
        <v>420</v>
      </c>
      <c r="B470" s="179" t="s">
        <v>421</v>
      </c>
      <c r="C470" s="179" t="s">
        <v>421</v>
      </c>
      <c r="D470" s="28" t="s">
        <v>421</v>
      </c>
      <c r="E470" s="28" t="s">
        <v>421</v>
      </c>
      <c r="F470" s="28" t="s">
        <v>421</v>
      </c>
      <c r="G470" s="28" t="s">
        <v>421</v>
      </c>
      <c r="H470" s="28" t="s">
        <v>421</v>
      </c>
      <c r="I470" s="28" t="s">
        <v>421</v>
      </c>
      <c r="J470" s="28" t="s">
        <v>421</v>
      </c>
      <c r="K470" s="28" t="s">
        <v>421</v>
      </c>
      <c r="L470" s="28" t="s">
        <v>421</v>
      </c>
    </row>
    <row r="471" spans="1:12" s="11" customFormat="1" ht="12.75" customHeight="1">
      <c r="A471" s="29" t="s">
        <v>422</v>
      </c>
      <c r="B471" s="179" t="s">
        <v>421</v>
      </c>
      <c r="C471" s="179" t="s">
        <v>421</v>
      </c>
      <c r="D471" s="28" t="s">
        <v>421</v>
      </c>
      <c r="E471" s="28" t="s">
        <v>421</v>
      </c>
      <c r="F471" s="28" t="s">
        <v>421</v>
      </c>
      <c r="G471" s="28" t="s">
        <v>421</v>
      </c>
      <c r="H471" s="28" t="s">
        <v>421</v>
      </c>
      <c r="I471" s="28" t="s">
        <v>421</v>
      </c>
      <c r="J471" s="28" t="s">
        <v>421</v>
      </c>
      <c r="K471" s="28" t="s">
        <v>421</v>
      </c>
      <c r="L471" s="28" t="s">
        <v>421</v>
      </c>
    </row>
    <row r="472" spans="1:12" s="11" customFormat="1" ht="12.75" customHeight="1">
      <c r="A472" s="29" t="s">
        <v>423</v>
      </c>
      <c r="B472" s="179" t="s">
        <v>424</v>
      </c>
      <c r="C472" s="28" t="s">
        <v>424</v>
      </c>
      <c r="D472" s="28" t="s">
        <v>424</v>
      </c>
      <c r="E472" s="28" t="s">
        <v>424</v>
      </c>
      <c r="F472" s="28" t="s">
        <v>426</v>
      </c>
      <c r="G472" s="28" t="s">
        <v>426</v>
      </c>
      <c r="H472" s="167" t="s">
        <v>426</v>
      </c>
      <c r="I472" s="28" t="s">
        <v>426</v>
      </c>
      <c r="J472" s="28" t="s">
        <v>426</v>
      </c>
      <c r="K472" s="28" t="s">
        <v>426</v>
      </c>
      <c r="L472" s="28" t="s">
        <v>426</v>
      </c>
    </row>
    <row r="473" spans="1:12" s="11" customFormat="1" ht="12.75" customHeight="1">
      <c r="A473" s="29" t="s">
        <v>427</v>
      </c>
      <c r="B473" s="180">
        <v>100000000</v>
      </c>
      <c r="C473" s="168">
        <v>500000000</v>
      </c>
      <c r="D473" s="168">
        <v>1000000000</v>
      </c>
      <c r="E473" s="168">
        <v>1000000000</v>
      </c>
      <c r="F473" s="168">
        <v>500000000</v>
      </c>
      <c r="G473" s="168">
        <v>1000000000</v>
      </c>
      <c r="H473" s="168">
        <v>375000000</v>
      </c>
      <c r="I473" s="168">
        <v>125000000</v>
      </c>
      <c r="J473" s="168">
        <v>100000000</v>
      </c>
      <c r="K473" s="168">
        <v>150000000</v>
      </c>
      <c r="L473" s="168">
        <v>500000000</v>
      </c>
    </row>
    <row r="474" spans="1:12" s="11" customFormat="1" ht="12.75" customHeight="1">
      <c r="A474" s="29" t="s">
        <v>428</v>
      </c>
      <c r="B474" s="180">
        <v>100000000</v>
      </c>
      <c r="C474" s="168">
        <v>500000000</v>
      </c>
      <c r="D474" s="168">
        <v>1000000000</v>
      </c>
      <c r="E474" s="168">
        <v>1000000000</v>
      </c>
      <c r="F474" s="168">
        <v>500000000</v>
      </c>
      <c r="G474" s="168">
        <v>1000000000</v>
      </c>
      <c r="H474" s="168">
        <v>375000000</v>
      </c>
      <c r="I474" s="168">
        <v>125000000</v>
      </c>
      <c r="J474" s="168">
        <v>100000000</v>
      </c>
      <c r="K474" s="168">
        <v>150000000</v>
      </c>
      <c r="L474" s="168">
        <v>500000000</v>
      </c>
    </row>
    <row r="475" spans="1:12" s="11" customFormat="1" ht="12.75" customHeight="1">
      <c r="A475" s="29" t="s">
        <v>429</v>
      </c>
      <c r="B475" s="181">
        <v>1.2048000000000001</v>
      </c>
      <c r="C475" s="181">
        <v>1.2569999999999999</v>
      </c>
      <c r="D475" s="169">
        <v>1.3858093126385809</v>
      </c>
      <c r="E475" s="169">
        <v>1.3126804935678655</v>
      </c>
      <c r="F475" s="169" t="s">
        <v>26</v>
      </c>
      <c r="G475" s="169" t="s">
        <v>26</v>
      </c>
      <c r="H475" s="170" t="s">
        <v>26</v>
      </c>
      <c r="I475" s="169" t="s">
        <v>26</v>
      </c>
      <c r="J475" s="169" t="s">
        <v>26</v>
      </c>
      <c r="K475" s="169" t="s">
        <v>26</v>
      </c>
      <c r="L475" s="169" t="s">
        <v>26</v>
      </c>
    </row>
    <row r="476" spans="1:12" s="11" customFormat="1" ht="12.75" customHeight="1">
      <c r="A476" s="29" t="s">
        <v>430</v>
      </c>
      <c r="B476" s="179" t="s">
        <v>431</v>
      </c>
      <c r="C476" s="179" t="s">
        <v>431</v>
      </c>
      <c r="D476" s="167" t="s">
        <v>431</v>
      </c>
      <c r="E476" s="167" t="s">
        <v>431</v>
      </c>
      <c r="F476" s="167" t="s">
        <v>431</v>
      </c>
      <c r="G476" s="167" t="s">
        <v>431</v>
      </c>
      <c r="H476" s="28" t="s">
        <v>431</v>
      </c>
      <c r="I476" s="167" t="s">
        <v>431</v>
      </c>
      <c r="J476" s="167" t="s">
        <v>431</v>
      </c>
      <c r="K476" s="167" t="s">
        <v>431</v>
      </c>
      <c r="L476" s="167" t="s">
        <v>431</v>
      </c>
    </row>
    <row r="477" spans="1:12" s="11" customFormat="1" ht="12.75" customHeight="1">
      <c r="A477" s="29" t="s">
        <v>433</v>
      </c>
      <c r="B477" s="178">
        <v>43726</v>
      </c>
      <c r="C477" s="178">
        <v>45553</v>
      </c>
      <c r="D477" s="41">
        <v>44672</v>
      </c>
      <c r="E477" s="41">
        <v>44417</v>
      </c>
      <c r="F477" s="41">
        <v>43654</v>
      </c>
      <c r="G477" s="41">
        <v>43956</v>
      </c>
      <c r="H477" s="41">
        <v>43956</v>
      </c>
      <c r="I477" s="41">
        <v>43956</v>
      </c>
      <c r="J477" s="41">
        <v>43956</v>
      </c>
      <c r="K477" s="41">
        <v>43956</v>
      </c>
      <c r="L477" s="41">
        <v>44881</v>
      </c>
    </row>
    <row r="478" spans="1:12" s="11" customFormat="1" ht="12.75" customHeight="1">
      <c r="A478" s="29" t="s">
        <v>434</v>
      </c>
      <c r="B478" s="178">
        <v>44092</v>
      </c>
      <c r="C478" s="178">
        <v>45918</v>
      </c>
      <c r="D478" s="41">
        <v>45037</v>
      </c>
      <c r="E478" s="41">
        <v>44782</v>
      </c>
      <c r="F478" s="41">
        <v>44020</v>
      </c>
      <c r="G478" s="41">
        <v>44321</v>
      </c>
      <c r="H478" s="41">
        <v>44321</v>
      </c>
      <c r="I478" s="41">
        <v>44321</v>
      </c>
      <c r="J478" s="41">
        <v>44321</v>
      </c>
      <c r="K478" s="41">
        <v>44321</v>
      </c>
      <c r="L478" s="41">
        <v>45246</v>
      </c>
    </row>
    <row r="479" spans="1:12" s="11" customFormat="1" ht="12.75" customHeight="1">
      <c r="A479" s="29" t="s">
        <v>435</v>
      </c>
      <c r="B479" s="179" t="s">
        <v>525</v>
      </c>
      <c r="C479" s="179" t="s">
        <v>558</v>
      </c>
      <c r="D479" s="169" t="s">
        <v>559</v>
      </c>
      <c r="E479" s="169" t="s">
        <v>560</v>
      </c>
      <c r="F479" s="169" t="s">
        <v>561</v>
      </c>
      <c r="G479" s="169" t="s">
        <v>562</v>
      </c>
      <c r="H479" s="167" t="s">
        <v>562</v>
      </c>
      <c r="I479" s="28" t="s">
        <v>562</v>
      </c>
      <c r="J479" s="28" t="s">
        <v>562</v>
      </c>
      <c r="K479" s="28" t="s">
        <v>562</v>
      </c>
      <c r="L479" s="28" t="s">
        <v>563</v>
      </c>
    </row>
    <row r="480" spans="1:12" s="11" customFormat="1" ht="12.75" customHeight="1">
      <c r="A480" s="29" t="s">
        <v>440</v>
      </c>
      <c r="B480" s="167" t="s">
        <v>343</v>
      </c>
      <c r="C480" s="28" t="s">
        <v>343</v>
      </c>
      <c r="D480" s="167" t="s">
        <v>343</v>
      </c>
      <c r="E480" s="167" t="s">
        <v>343</v>
      </c>
      <c r="F480" s="167" t="s">
        <v>343</v>
      </c>
      <c r="G480" s="167" t="s">
        <v>343</v>
      </c>
      <c r="H480" s="28" t="s">
        <v>343</v>
      </c>
      <c r="I480" s="167" t="s">
        <v>343</v>
      </c>
      <c r="J480" s="167" t="s">
        <v>343</v>
      </c>
      <c r="K480" s="167" t="s">
        <v>343</v>
      </c>
      <c r="L480" s="167" t="s">
        <v>343</v>
      </c>
    </row>
    <row r="481" spans="1:12" s="11" customFormat="1" ht="12.75" customHeight="1">
      <c r="A481" s="29" t="s">
        <v>441</v>
      </c>
      <c r="B481" s="179" t="s">
        <v>442</v>
      </c>
      <c r="C481" s="179" t="s">
        <v>442</v>
      </c>
      <c r="D481" s="28" t="s">
        <v>442</v>
      </c>
      <c r="E481" s="28" t="s">
        <v>442</v>
      </c>
      <c r="F481" s="28" t="s">
        <v>488</v>
      </c>
      <c r="G481" s="28" t="s">
        <v>488</v>
      </c>
      <c r="H481" s="28" t="s">
        <v>488</v>
      </c>
      <c r="I481" s="28" t="s">
        <v>488</v>
      </c>
      <c r="J481" s="28" t="s">
        <v>488</v>
      </c>
      <c r="K481" s="28" t="s">
        <v>488</v>
      </c>
      <c r="L481" s="28" t="s">
        <v>488</v>
      </c>
    </row>
    <row r="482" spans="1:12" s="11" customFormat="1" ht="12.75" customHeight="1">
      <c r="A482" s="29" t="s">
        <v>443</v>
      </c>
      <c r="B482" s="182" t="s">
        <v>534</v>
      </c>
      <c r="C482" s="182" t="s">
        <v>534</v>
      </c>
      <c r="D482" s="183" t="s">
        <v>564</v>
      </c>
      <c r="E482" s="183" t="s">
        <v>565</v>
      </c>
      <c r="F482" s="183" t="s">
        <v>566</v>
      </c>
      <c r="G482" s="183" t="s">
        <v>567</v>
      </c>
      <c r="H482" s="183" t="s">
        <v>567</v>
      </c>
      <c r="I482" s="183" t="s">
        <v>567</v>
      </c>
      <c r="J482" s="183" t="s">
        <v>567</v>
      </c>
      <c r="K482" s="183" t="s">
        <v>567</v>
      </c>
      <c r="L482" s="183" t="s">
        <v>568</v>
      </c>
    </row>
    <row r="483" spans="1:12" s="11" customFormat="1" ht="12.75" customHeight="1">
      <c r="A483" s="29" t="s">
        <v>451</v>
      </c>
      <c r="B483" s="184">
        <v>3.7499999999999999E-3</v>
      </c>
      <c r="C483" s="184">
        <v>1.2500000000000001E-2</v>
      </c>
      <c r="D483" s="42">
        <v>2.5000000000000001E-3</v>
      </c>
      <c r="E483" s="42">
        <v>2.5000000000000001E-3</v>
      </c>
      <c r="F483" s="42" t="s">
        <v>569</v>
      </c>
      <c r="G483" s="42" t="s">
        <v>570</v>
      </c>
      <c r="H483" s="42" t="s">
        <v>570</v>
      </c>
      <c r="I483" s="42" t="s">
        <v>570</v>
      </c>
      <c r="J483" s="42" t="s">
        <v>570</v>
      </c>
      <c r="K483" s="42" t="s">
        <v>570</v>
      </c>
      <c r="L483" s="42" t="s">
        <v>571</v>
      </c>
    </row>
    <row r="484" spans="1:12" s="11" customFormat="1" ht="12.75" customHeight="1">
      <c r="A484" s="29" t="s">
        <v>452</v>
      </c>
      <c r="B484" s="184" t="s">
        <v>536</v>
      </c>
      <c r="C484" s="184" t="s">
        <v>572</v>
      </c>
      <c r="D484" s="28" t="s">
        <v>573</v>
      </c>
      <c r="E484" s="28" t="s">
        <v>574</v>
      </c>
      <c r="F484" s="28" t="s">
        <v>575</v>
      </c>
      <c r="G484" s="28" t="s">
        <v>576</v>
      </c>
      <c r="H484" s="172" t="s">
        <v>576</v>
      </c>
      <c r="I484" s="42" t="s">
        <v>576</v>
      </c>
      <c r="J484" s="42" t="s">
        <v>576</v>
      </c>
      <c r="K484" s="42" t="s">
        <v>576</v>
      </c>
      <c r="L484" s="42" t="s">
        <v>577</v>
      </c>
    </row>
    <row r="485" spans="1:12" s="11" customFormat="1" ht="12.75" customHeight="1">
      <c r="A485" s="29" t="s">
        <v>458</v>
      </c>
      <c r="B485" s="28" t="s">
        <v>460</v>
      </c>
      <c r="C485" s="28" t="s">
        <v>537</v>
      </c>
      <c r="D485" s="28" t="s">
        <v>70</v>
      </c>
      <c r="E485" s="28" t="s">
        <v>460</v>
      </c>
      <c r="F485" s="28" t="s">
        <v>26</v>
      </c>
      <c r="G485" s="28" t="s">
        <v>26</v>
      </c>
      <c r="H485" s="28" t="s">
        <v>26</v>
      </c>
      <c r="I485" s="28" t="s">
        <v>26</v>
      </c>
      <c r="J485" s="28" t="s">
        <v>26</v>
      </c>
      <c r="K485" s="28" t="s">
        <v>26</v>
      </c>
      <c r="L485" s="28" t="s">
        <v>26</v>
      </c>
    </row>
    <row r="486" spans="1:12" s="11" customFormat="1" ht="12.75" customHeight="1">
      <c r="A486" s="29" t="s">
        <v>461</v>
      </c>
      <c r="B486" s="28" t="s">
        <v>426</v>
      </c>
      <c r="C486" s="28" t="s">
        <v>426</v>
      </c>
      <c r="D486" s="28" t="s">
        <v>426</v>
      </c>
      <c r="E486" s="28" t="s">
        <v>426</v>
      </c>
      <c r="F486" s="28" t="s">
        <v>26</v>
      </c>
      <c r="G486" s="28" t="s">
        <v>26</v>
      </c>
      <c r="H486" s="28" t="s">
        <v>26</v>
      </c>
      <c r="I486" s="28" t="s">
        <v>26</v>
      </c>
      <c r="J486" s="28" t="s">
        <v>26</v>
      </c>
      <c r="K486" s="28" t="s">
        <v>26</v>
      </c>
      <c r="L486" s="28" t="s">
        <v>26</v>
      </c>
    </row>
    <row r="487" spans="1:12" s="11" customFormat="1" ht="12.75" customHeight="1">
      <c r="A487" s="29" t="s">
        <v>462</v>
      </c>
      <c r="B487" s="173">
        <v>83000000</v>
      </c>
      <c r="C487" s="168">
        <v>397772474</v>
      </c>
      <c r="D487" s="168">
        <v>721600000</v>
      </c>
      <c r="E487" s="168">
        <v>761800000</v>
      </c>
      <c r="F487" s="168" t="s">
        <v>26</v>
      </c>
      <c r="G487" s="168" t="s">
        <v>26</v>
      </c>
      <c r="H487" s="168" t="s">
        <v>26</v>
      </c>
      <c r="I487" s="168" t="s">
        <v>26</v>
      </c>
      <c r="J487" s="168" t="s">
        <v>26</v>
      </c>
      <c r="K487" s="168" t="s">
        <v>26</v>
      </c>
      <c r="L487" s="168" t="s">
        <v>26</v>
      </c>
    </row>
    <row r="488" spans="1:12" s="11" customFormat="1" ht="12.75" customHeight="1">
      <c r="A488" s="29" t="s">
        <v>463</v>
      </c>
      <c r="B488" s="41">
        <v>43726</v>
      </c>
      <c r="C488" s="178">
        <v>45553</v>
      </c>
      <c r="D488" s="41">
        <v>44672</v>
      </c>
      <c r="E488" s="41">
        <v>44417</v>
      </c>
      <c r="F488" s="41" t="s">
        <v>26</v>
      </c>
      <c r="G488" s="41" t="s">
        <v>26</v>
      </c>
      <c r="H488" s="41" t="s">
        <v>26</v>
      </c>
      <c r="I488" s="41" t="s">
        <v>26</v>
      </c>
      <c r="J488" s="41" t="s">
        <v>26</v>
      </c>
      <c r="K488" s="41" t="s">
        <v>26</v>
      </c>
      <c r="L488" s="41" t="s">
        <v>26</v>
      </c>
    </row>
    <row r="489" spans="1:12" s="11" customFormat="1" ht="12.75" customHeight="1">
      <c r="A489" s="29" t="s">
        <v>58</v>
      </c>
      <c r="B489" s="42">
        <v>3.7499999999999999E-3</v>
      </c>
      <c r="C489" s="184">
        <v>1.2500000000000001E-2</v>
      </c>
      <c r="D489" s="42">
        <v>2.5000000000000001E-3</v>
      </c>
      <c r="E489" s="42">
        <v>2.5000000000000001E-3</v>
      </c>
      <c r="F489" s="42" t="s">
        <v>26</v>
      </c>
      <c r="G489" s="42" t="s">
        <v>26</v>
      </c>
      <c r="H489" s="42" t="s">
        <v>26</v>
      </c>
      <c r="I489" s="42" t="s">
        <v>26</v>
      </c>
      <c r="J489" s="42" t="s">
        <v>26</v>
      </c>
      <c r="K489" s="42" t="s">
        <v>26</v>
      </c>
      <c r="L489" s="42" t="s">
        <v>26</v>
      </c>
    </row>
    <row r="490" spans="1:12" s="11" customFormat="1" ht="12.75" customHeight="1">
      <c r="A490" s="29" t="s">
        <v>59</v>
      </c>
      <c r="B490" s="42" t="s">
        <v>578</v>
      </c>
      <c r="C490" s="42" t="s">
        <v>579</v>
      </c>
      <c r="D490" s="172" t="s">
        <v>580</v>
      </c>
      <c r="E490" s="172" t="s">
        <v>581</v>
      </c>
      <c r="F490" s="172" t="s">
        <v>26</v>
      </c>
      <c r="G490" s="42" t="s">
        <v>26</v>
      </c>
      <c r="H490" s="172" t="s">
        <v>26</v>
      </c>
      <c r="I490" s="42" t="s">
        <v>26</v>
      </c>
      <c r="J490" s="42" t="s">
        <v>26</v>
      </c>
      <c r="K490" s="42" t="s">
        <v>26</v>
      </c>
      <c r="L490" s="42" t="s">
        <v>26</v>
      </c>
    </row>
    <row r="491" spans="1:12" s="11" customFormat="1" ht="12.75" customHeight="1">
      <c r="A491" s="29" t="s">
        <v>62</v>
      </c>
      <c r="B491" s="176" t="s">
        <v>23</v>
      </c>
      <c r="C491" s="168" t="s">
        <v>23</v>
      </c>
      <c r="D491" s="168">
        <f>G50</f>
        <v>170130000</v>
      </c>
      <c r="E491" s="168" t="s">
        <v>23</v>
      </c>
      <c r="F491" s="175" t="s">
        <v>26</v>
      </c>
      <c r="G491" s="175" t="s">
        <v>26</v>
      </c>
      <c r="H491" s="175" t="s">
        <v>26</v>
      </c>
      <c r="I491" s="175" t="s">
        <v>26</v>
      </c>
      <c r="J491" s="175" t="s">
        <v>26</v>
      </c>
      <c r="K491" s="175" t="s">
        <v>26</v>
      </c>
      <c r="L491" s="175" t="s">
        <v>26</v>
      </c>
    </row>
    <row r="492" spans="1:12" s="11" customFormat="1" ht="12.75" customHeight="1">
      <c r="A492" s="75"/>
      <c r="B492" s="65"/>
      <c r="C492" s="65"/>
      <c r="D492" s="65"/>
      <c r="E492" s="65"/>
      <c r="F492" s="65"/>
      <c r="G492" s="10"/>
      <c r="H492" s="10"/>
      <c r="I492" s="10"/>
      <c r="J492" s="156"/>
      <c r="K492" s="156"/>
      <c r="L492" s="156"/>
    </row>
    <row r="493" spans="1:12" s="11" customFormat="1" ht="12.75" customHeight="1">
      <c r="A493" s="29" t="s">
        <v>407</v>
      </c>
      <c r="B493" s="166" t="s">
        <v>582</v>
      </c>
      <c r="C493" s="166" t="s">
        <v>583</v>
      </c>
      <c r="D493" s="166" t="s">
        <v>584</v>
      </c>
      <c r="E493" s="166" t="s">
        <v>585</v>
      </c>
      <c r="F493" s="166" t="s">
        <v>586</v>
      </c>
      <c r="G493" s="166" t="s">
        <v>587</v>
      </c>
      <c r="H493" s="166"/>
      <c r="I493" s="166"/>
      <c r="J493" s="166"/>
      <c r="K493" s="166"/>
      <c r="L493" s="185"/>
    </row>
    <row r="494" spans="1:12" s="11" customFormat="1" ht="12.75" customHeight="1">
      <c r="A494" s="29" t="s">
        <v>419</v>
      </c>
      <c r="B494" s="41">
        <v>43116</v>
      </c>
      <c r="C494" s="41">
        <v>43110</v>
      </c>
      <c r="D494" s="41">
        <v>43203</v>
      </c>
      <c r="E494" s="41">
        <v>43363</v>
      </c>
      <c r="F494" s="41">
        <v>43363</v>
      </c>
      <c r="G494" s="41">
        <v>43508</v>
      </c>
      <c r="H494" s="41"/>
      <c r="I494" s="41"/>
      <c r="J494" s="41"/>
      <c r="K494" s="41"/>
      <c r="L494" s="186"/>
    </row>
    <row r="495" spans="1:12" s="11" customFormat="1" ht="12.75" customHeight="1">
      <c r="A495" s="29" t="s">
        <v>420</v>
      </c>
      <c r="B495" s="28" t="s">
        <v>421</v>
      </c>
      <c r="C495" s="28" t="s">
        <v>421</v>
      </c>
      <c r="D495" s="28" t="s">
        <v>421</v>
      </c>
      <c r="E495" s="28" t="s">
        <v>421</v>
      </c>
      <c r="F495" s="28" t="s">
        <v>421</v>
      </c>
      <c r="G495" s="28" t="s">
        <v>421</v>
      </c>
      <c r="H495" s="28"/>
      <c r="I495" s="28"/>
      <c r="J495" s="28"/>
      <c r="K495" s="28"/>
      <c r="L495" s="187"/>
    </row>
    <row r="496" spans="1:12" s="11" customFormat="1" ht="12.75" customHeight="1">
      <c r="A496" s="29" t="s">
        <v>422</v>
      </c>
      <c r="B496" s="28" t="s">
        <v>421</v>
      </c>
      <c r="C496" s="28" t="s">
        <v>421</v>
      </c>
      <c r="D496" s="28" t="s">
        <v>421</v>
      </c>
      <c r="E496" s="28" t="s">
        <v>421</v>
      </c>
      <c r="F496" s="28" t="s">
        <v>421</v>
      </c>
      <c r="G496" s="28" t="s">
        <v>421</v>
      </c>
      <c r="H496" s="28"/>
      <c r="I496" s="28"/>
      <c r="J496" s="28"/>
      <c r="K496" s="28"/>
      <c r="L496" s="187"/>
    </row>
    <row r="497" spans="1:12" s="11" customFormat="1" ht="12.75" customHeight="1">
      <c r="A497" s="29" t="s">
        <v>423</v>
      </c>
      <c r="B497" s="28" t="s">
        <v>426</v>
      </c>
      <c r="C497" s="28" t="s">
        <v>424</v>
      </c>
      <c r="D497" s="28" t="s">
        <v>426</v>
      </c>
      <c r="E497" s="28" t="s">
        <v>424</v>
      </c>
      <c r="F497" s="28" t="s">
        <v>426</v>
      </c>
      <c r="G497" s="28" t="s">
        <v>426</v>
      </c>
      <c r="H497" s="28"/>
      <c r="I497" s="28"/>
      <c r="J497" s="28"/>
      <c r="K497" s="28"/>
      <c r="L497" s="187"/>
    </row>
    <row r="498" spans="1:12" s="11" customFormat="1" ht="12.75" customHeight="1">
      <c r="A498" s="29" t="s">
        <v>427</v>
      </c>
      <c r="B498" s="168">
        <v>500000000</v>
      </c>
      <c r="C498" s="168">
        <v>1000000000</v>
      </c>
      <c r="D498" s="168">
        <v>1000000000</v>
      </c>
      <c r="E498" s="168">
        <v>1000000000</v>
      </c>
      <c r="F498" s="168">
        <v>1000000000</v>
      </c>
      <c r="G498" s="168">
        <v>1000000000</v>
      </c>
      <c r="H498" s="168"/>
      <c r="I498" s="168"/>
      <c r="J498" s="168"/>
      <c r="K498" s="168"/>
      <c r="L498" s="188"/>
    </row>
    <row r="499" spans="1:12" s="11" customFormat="1" ht="12.75" customHeight="1">
      <c r="A499" s="29" t="s">
        <v>428</v>
      </c>
      <c r="B499" s="168">
        <v>500000000</v>
      </c>
      <c r="C499" s="168">
        <v>1000000000</v>
      </c>
      <c r="D499" s="168">
        <v>1000000000</v>
      </c>
      <c r="E499" s="168">
        <v>1000000000</v>
      </c>
      <c r="F499" s="168">
        <v>1000000000</v>
      </c>
      <c r="G499" s="168">
        <v>1000000000</v>
      </c>
      <c r="H499" s="168"/>
      <c r="I499" s="168"/>
      <c r="J499" s="168"/>
      <c r="K499" s="168"/>
      <c r="L499" s="188"/>
    </row>
    <row r="500" spans="1:12" s="11" customFormat="1" ht="12.75" customHeight="1">
      <c r="A500" s="29" t="s">
        <v>429</v>
      </c>
      <c r="B500" s="169" t="s">
        <v>26</v>
      </c>
      <c r="C500" s="169">
        <v>1.1238480557428636</v>
      </c>
      <c r="D500" s="169" t="s">
        <v>26</v>
      </c>
      <c r="E500" s="169">
        <v>1.1217049915872126</v>
      </c>
      <c r="F500" s="169" t="s">
        <v>26</v>
      </c>
      <c r="G500" s="169" t="s">
        <v>26</v>
      </c>
      <c r="H500" s="169"/>
      <c r="I500" s="169"/>
      <c r="J500" s="169"/>
      <c r="K500" s="169"/>
      <c r="L500" s="189"/>
    </row>
    <row r="501" spans="1:12" s="11" customFormat="1" ht="12.75" customHeight="1">
      <c r="A501" s="29" t="s">
        <v>430</v>
      </c>
      <c r="B501" s="167" t="s">
        <v>431</v>
      </c>
      <c r="C501" s="167" t="s">
        <v>431</v>
      </c>
      <c r="D501" s="167" t="s">
        <v>431</v>
      </c>
      <c r="E501" s="28" t="s">
        <v>431</v>
      </c>
      <c r="F501" s="28" t="s">
        <v>431</v>
      </c>
      <c r="G501" s="28" t="s">
        <v>431</v>
      </c>
      <c r="H501" s="167"/>
      <c r="I501" s="167"/>
      <c r="J501" s="167"/>
      <c r="K501" s="167"/>
      <c r="L501" s="190"/>
    </row>
    <row r="502" spans="1:12" s="11" customFormat="1" ht="12.75" customHeight="1">
      <c r="A502" s="29" t="s">
        <v>433</v>
      </c>
      <c r="B502" s="41">
        <v>44881</v>
      </c>
      <c r="C502" s="41">
        <v>45667</v>
      </c>
      <c r="D502" s="41">
        <v>44299</v>
      </c>
      <c r="E502" s="41">
        <v>45189</v>
      </c>
      <c r="F502" s="41">
        <v>44459</v>
      </c>
      <c r="G502" s="41">
        <v>45334</v>
      </c>
      <c r="H502" s="41"/>
      <c r="I502" s="41"/>
      <c r="J502" s="41"/>
      <c r="K502" s="41"/>
      <c r="L502" s="186"/>
    </row>
    <row r="503" spans="1:12" s="11" customFormat="1" ht="12.75" customHeight="1">
      <c r="A503" s="29" t="s">
        <v>434</v>
      </c>
      <c r="B503" s="41">
        <v>45246</v>
      </c>
      <c r="C503" s="41">
        <v>46032</v>
      </c>
      <c r="D503" s="41">
        <v>44664</v>
      </c>
      <c r="E503" s="41">
        <v>45555</v>
      </c>
      <c r="F503" s="41">
        <v>44824</v>
      </c>
      <c r="G503" s="41">
        <v>45700</v>
      </c>
      <c r="H503" s="41"/>
      <c r="I503" s="41"/>
      <c r="J503" s="41"/>
      <c r="K503" s="41"/>
      <c r="L503" s="186"/>
    </row>
    <row r="504" spans="1:12" s="11" customFormat="1" ht="12.75" customHeight="1">
      <c r="A504" s="29" t="s">
        <v>435</v>
      </c>
      <c r="B504" s="28" t="s">
        <v>563</v>
      </c>
      <c r="C504" s="28" t="s">
        <v>588</v>
      </c>
      <c r="D504" s="28" t="s">
        <v>589</v>
      </c>
      <c r="E504" s="28" t="s">
        <v>590</v>
      </c>
      <c r="F504" s="28" t="s">
        <v>591</v>
      </c>
      <c r="G504" s="28" t="s">
        <v>592</v>
      </c>
      <c r="H504" s="28"/>
      <c r="I504" s="28"/>
      <c r="J504" s="28"/>
      <c r="K504" s="28"/>
      <c r="L504" s="187"/>
    </row>
    <row r="505" spans="1:12" s="11" customFormat="1" ht="12.75" customHeight="1">
      <c r="A505" s="29" t="s">
        <v>440</v>
      </c>
      <c r="B505" s="167" t="s">
        <v>343</v>
      </c>
      <c r="C505" s="167" t="s">
        <v>343</v>
      </c>
      <c r="D505" s="167" t="s">
        <v>343</v>
      </c>
      <c r="E505" s="167" t="s">
        <v>343</v>
      </c>
      <c r="F505" s="167" t="s">
        <v>343</v>
      </c>
      <c r="G505" s="167" t="s">
        <v>343</v>
      </c>
      <c r="H505" s="167"/>
      <c r="I505" s="167"/>
      <c r="J505" s="167"/>
      <c r="K505" s="167"/>
      <c r="L505" s="190"/>
    </row>
    <row r="506" spans="1:12" s="11" customFormat="1" ht="12.75" customHeight="1">
      <c r="A506" s="29" t="s">
        <v>441</v>
      </c>
      <c r="B506" s="28" t="s">
        <v>488</v>
      </c>
      <c r="C506" s="28" t="s">
        <v>442</v>
      </c>
      <c r="D506" s="28" t="s">
        <v>488</v>
      </c>
      <c r="E506" s="28" t="s">
        <v>442</v>
      </c>
      <c r="F506" s="28" t="s">
        <v>488</v>
      </c>
      <c r="G506" s="28" t="s">
        <v>488</v>
      </c>
      <c r="H506" s="28"/>
      <c r="I506" s="28"/>
      <c r="J506" s="28"/>
      <c r="K506" s="28"/>
      <c r="L506" s="187"/>
    </row>
    <row r="507" spans="1:12" s="11" customFormat="1" ht="12.75" customHeight="1">
      <c r="A507" s="29" t="s">
        <v>443</v>
      </c>
      <c r="B507" s="183" t="s">
        <v>568</v>
      </c>
      <c r="C507" s="183" t="s">
        <v>593</v>
      </c>
      <c r="D507" s="183" t="s">
        <v>594</v>
      </c>
      <c r="E507" s="183" t="s">
        <v>595</v>
      </c>
      <c r="F507" s="183" t="s">
        <v>596</v>
      </c>
      <c r="G507" s="183" t="s">
        <v>597</v>
      </c>
      <c r="H507" s="183"/>
      <c r="I507" s="183"/>
      <c r="J507" s="183"/>
      <c r="K507" s="183"/>
      <c r="L507" s="191"/>
    </row>
    <row r="508" spans="1:12" s="11" customFormat="1" ht="12.75" customHeight="1">
      <c r="A508" s="29" t="s">
        <v>451</v>
      </c>
      <c r="B508" s="42" t="s">
        <v>571</v>
      </c>
      <c r="C508" s="42">
        <v>5.0000000000000001E-3</v>
      </c>
      <c r="D508" s="42" t="s">
        <v>598</v>
      </c>
      <c r="E508" s="184">
        <v>3.7499999999999999E-3</v>
      </c>
      <c r="F508" s="42" t="s">
        <v>599</v>
      </c>
      <c r="G508" s="42" t="s">
        <v>600</v>
      </c>
      <c r="H508" s="192"/>
      <c r="I508" s="42"/>
      <c r="J508" s="42"/>
      <c r="K508" s="42"/>
      <c r="L508" s="193"/>
    </row>
    <row r="509" spans="1:12" s="11" customFormat="1" ht="12.75" customHeight="1">
      <c r="A509" s="29" t="s">
        <v>452</v>
      </c>
      <c r="B509" s="42" t="s">
        <v>577</v>
      </c>
      <c r="C509" s="42" t="s">
        <v>601</v>
      </c>
      <c r="D509" s="42" t="s">
        <v>602</v>
      </c>
      <c r="E509" s="28" t="s">
        <v>603</v>
      </c>
      <c r="F509" s="42" t="s">
        <v>599</v>
      </c>
      <c r="G509" s="42" t="s">
        <v>600</v>
      </c>
      <c r="H509" s="42"/>
      <c r="I509" s="42"/>
      <c r="J509" s="42"/>
      <c r="K509" s="42"/>
      <c r="L509" s="193"/>
    </row>
    <row r="510" spans="1:12" s="11" customFormat="1" ht="12.75" customHeight="1">
      <c r="A510" s="29" t="s">
        <v>458</v>
      </c>
      <c r="B510" s="28" t="s">
        <v>26</v>
      </c>
      <c r="C510" s="28" t="s">
        <v>460</v>
      </c>
      <c r="D510" s="28" t="s">
        <v>26</v>
      </c>
      <c r="E510" s="28" t="s">
        <v>460</v>
      </c>
      <c r="F510" s="28" t="s">
        <v>26</v>
      </c>
      <c r="G510" s="28" t="s">
        <v>26</v>
      </c>
      <c r="H510" s="28"/>
      <c r="I510" s="28"/>
      <c r="J510" s="28"/>
      <c r="K510" s="28"/>
      <c r="L510" s="187"/>
    </row>
    <row r="511" spans="1:12" s="11" customFormat="1" ht="12.75" customHeight="1">
      <c r="A511" s="29" t="s">
        <v>461</v>
      </c>
      <c r="B511" s="28" t="s">
        <v>26</v>
      </c>
      <c r="C511" s="28" t="s">
        <v>426</v>
      </c>
      <c r="D511" s="28" t="s">
        <v>26</v>
      </c>
      <c r="E511" s="28" t="s">
        <v>426</v>
      </c>
      <c r="F511" s="28" t="s">
        <v>26</v>
      </c>
      <c r="G511" s="28" t="s">
        <v>26</v>
      </c>
      <c r="H511" s="28"/>
      <c r="I511" s="28"/>
      <c r="J511" s="28"/>
      <c r="K511" s="28"/>
      <c r="L511" s="187"/>
    </row>
    <row r="512" spans="1:12" s="11" customFormat="1" ht="12.75" customHeight="1">
      <c r="A512" s="29" t="s">
        <v>462</v>
      </c>
      <c r="B512" s="168" t="s">
        <v>26</v>
      </c>
      <c r="C512" s="168">
        <v>889800000</v>
      </c>
      <c r="D512" s="168" t="s">
        <v>26</v>
      </c>
      <c r="E512" s="168">
        <v>891500000</v>
      </c>
      <c r="F512" s="168" t="s">
        <v>26</v>
      </c>
      <c r="G512" s="168" t="s">
        <v>26</v>
      </c>
      <c r="H512" s="168"/>
      <c r="I512" s="168"/>
      <c r="J512" s="168"/>
      <c r="K512" s="168"/>
      <c r="L512" s="188"/>
    </row>
    <row r="513" spans="1:12" s="11" customFormat="1" ht="12.75" customHeight="1">
      <c r="A513" s="29" t="s">
        <v>463</v>
      </c>
      <c r="B513" s="41" t="s">
        <v>26</v>
      </c>
      <c r="C513" s="41">
        <v>45667</v>
      </c>
      <c r="D513" s="41" t="s">
        <v>26</v>
      </c>
      <c r="E513" s="41">
        <v>45189</v>
      </c>
      <c r="F513" s="41" t="s">
        <v>26</v>
      </c>
      <c r="G513" s="41" t="s">
        <v>26</v>
      </c>
      <c r="H513" s="41"/>
      <c r="I513" s="41"/>
      <c r="J513" s="41"/>
      <c r="K513" s="41"/>
      <c r="L513" s="186"/>
    </row>
    <row r="514" spans="1:12" s="11" customFormat="1" ht="12.75" customHeight="1">
      <c r="A514" s="29" t="s">
        <v>58</v>
      </c>
      <c r="B514" s="42" t="s">
        <v>26</v>
      </c>
      <c r="C514" s="42">
        <v>5.0000000000000001E-3</v>
      </c>
      <c r="D514" s="42" t="s">
        <v>26</v>
      </c>
      <c r="E514" s="184">
        <v>3.7499999999999999E-3</v>
      </c>
      <c r="F514" s="42" t="s">
        <v>26</v>
      </c>
      <c r="G514" s="42" t="s">
        <v>26</v>
      </c>
      <c r="H514" s="42"/>
      <c r="I514" s="42"/>
      <c r="J514" s="42"/>
      <c r="K514" s="42"/>
      <c r="L514" s="193"/>
    </row>
    <row r="515" spans="1:12" s="11" customFormat="1" ht="12.75" customHeight="1">
      <c r="A515" s="29" t="s">
        <v>59</v>
      </c>
      <c r="B515" s="42" t="s">
        <v>26</v>
      </c>
      <c r="C515" s="42" t="s">
        <v>604</v>
      </c>
      <c r="D515" s="42" t="s">
        <v>26</v>
      </c>
      <c r="E515" s="42" t="s">
        <v>605</v>
      </c>
      <c r="F515" s="42" t="s">
        <v>26</v>
      </c>
      <c r="G515" s="42" t="s">
        <v>26</v>
      </c>
      <c r="H515" s="42"/>
      <c r="I515" s="42"/>
      <c r="J515" s="42"/>
      <c r="K515" s="42"/>
      <c r="L515" s="193"/>
    </row>
    <row r="516" spans="1:12" s="11" customFormat="1" ht="12.75" customHeight="1">
      <c r="A516" s="29" t="s">
        <v>62</v>
      </c>
      <c r="B516" s="175" t="s">
        <v>26</v>
      </c>
      <c r="C516" s="175" t="s">
        <v>23</v>
      </c>
      <c r="D516" s="175" t="s">
        <v>26</v>
      </c>
      <c r="E516" s="175" t="s">
        <v>23</v>
      </c>
      <c r="F516" s="175" t="s">
        <v>26</v>
      </c>
      <c r="G516" s="175" t="s">
        <v>26</v>
      </c>
      <c r="H516" s="175"/>
      <c r="I516" s="175"/>
      <c r="J516" s="175"/>
      <c r="K516" s="175"/>
      <c r="L516" s="194"/>
    </row>
    <row r="517" spans="1:12" s="11" customFormat="1" ht="12.75" customHeight="1">
      <c r="A517" s="156"/>
      <c r="B517" s="195"/>
      <c r="C517" s="196"/>
      <c r="D517" s="196"/>
      <c r="E517" s="196"/>
      <c r="F517" s="196"/>
      <c r="G517" s="196"/>
      <c r="H517" s="197"/>
      <c r="I517" s="196"/>
      <c r="J517" s="196"/>
      <c r="K517" s="196"/>
      <c r="L517" s="196"/>
    </row>
    <row r="518" spans="1:12" s="11" customFormat="1" ht="12.75" customHeight="1">
      <c r="A518" s="156"/>
      <c r="B518" s="195"/>
      <c r="C518" s="196"/>
      <c r="D518" s="196"/>
      <c r="E518" s="196"/>
      <c r="F518" s="196"/>
      <c r="G518" s="196"/>
      <c r="H518" s="198"/>
      <c r="I518" s="196"/>
      <c r="J518" s="196"/>
      <c r="K518" s="196"/>
      <c r="L518" s="196"/>
    </row>
    <row r="519" spans="1:12" s="11" customFormat="1" ht="12.75" customHeight="1">
      <c r="A519" s="156"/>
    </row>
    <row r="520" spans="1:12" s="2" customFormat="1" ht="25.5" customHeight="1">
      <c r="A520" s="256" t="s">
        <v>0</v>
      </c>
      <c r="B520" s="256"/>
      <c r="C520" s="256"/>
      <c r="D520" s="256"/>
      <c r="E520" s="256"/>
      <c r="F520" s="256"/>
      <c r="G520" s="256"/>
      <c r="H520" s="256"/>
      <c r="I520" s="256"/>
      <c r="J520" s="256"/>
      <c r="K520" s="256"/>
      <c r="L520" s="1"/>
    </row>
    <row r="521" spans="1:12" s="2" customFormat="1" ht="25.5" customHeight="1">
      <c r="A521" s="256"/>
      <c r="B521" s="256"/>
      <c r="C521" s="256"/>
      <c r="D521" s="256"/>
      <c r="E521" s="256"/>
      <c r="F521" s="256"/>
      <c r="G521" s="256"/>
      <c r="H521" s="256"/>
      <c r="I521" s="256"/>
      <c r="J521" s="256"/>
      <c r="K521" s="256"/>
      <c r="L521" s="1"/>
    </row>
    <row r="522" spans="1:12" s="2" customFormat="1" ht="25.5" customHeight="1">
      <c r="A522" s="257"/>
      <c r="B522" s="257"/>
      <c r="C522" s="257"/>
      <c r="D522" s="257"/>
      <c r="E522" s="257"/>
      <c r="F522" s="257"/>
      <c r="G522" s="257"/>
      <c r="H522" s="257"/>
      <c r="I522" s="257"/>
      <c r="J522" s="257"/>
      <c r="K522" s="257"/>
      <c r="L522" s="3"/>
    </row>
    <row r="523" spans="1:12" s="11" customFormat="1" ht="12.75" customHeight="1">
      <c r="A523" s="10"/>
      <c r="B523" s="10"/>
      <c r="C523" s="10"/>
      <c r="D523" s="10"/>
      <c r="E523" s="10"/>
      <c r="F523" s="10"/>
      <c r="G523" s="10"/>
      <c r="H523" s="10"/>
      <c r="I523" s="10"/>
      <c r="J523" s="10"/>
      <c r="K523" s="10"/>
      <c r="L523" s="10"/>
    </row>
    <row r="524" spans="1:12" s="11" customFormat="1">
      <c r="A524" s="9" t="s">
        <v>606</v>
      </c>
      <c r="B524" s="10"/>
      <c r="C524" s="10"/>
      <c r="D524" s="10"/>
      <c r="E524" s="10"/>
      <c r="F524" s="10"/>
      <c r="G524" s="10"/>
      <c r="H524" s="10"/>
      <c r="I524" s="10"/>
      <c r="J524" s="10"/>
      <c r="K524" s="10"/>
      <c r="L524" s="10"/>
    </row>
    <row r="525" spans="1:12" s="11" customFormat="1">
      <c r="A525" s="9"/>
      <c r="B525" s="10"/>
      <c r="C525" s="10"/>
      <c r="D525" s="10"/>
      <c r="E525" s="10"/>
      <c r="F525" s="10"/>
      <c r="G525" s="10"/>
      <c r="H525" s="10"/>
      <c r="I525" s="10"/>
      <c r="J525" s="10"/>
      <c r="K525" s="10"/>
      <c r="L525" s="10"/>
    </row>
    <row r="526" spans="1:12" s="11" customFormat="1" ht="25.5">
      <c r="A526" s="199" t="s">
        <v>607</v>
      </c>
      <c r="B526" s="298" t="s">
        <v>608</v>
      </c>
      <c r="C526" s="299"/>
      <c r="D526" s="300"/>
      <c r="E526" s="200" t="s">
        <v>609</v>
      </c>
      <c r="F526" s="200" t="s">
        <v>610</v>
      </c>
      <c r="G526" s="301" t="s">
        <v>611</v>
      </c>
      <c r="H526" s="302"/>
      <c r="I526" s="302"/>
      <c r="J526" s="303"/>
      <c r="K526" s="10"/>
      <c r="L526" s="10"/>
    </row>
    <row r="527" spans="1:12" s="11" customFormat="1" ht="52.5" customHeight="1">
      <c r="A527" s="201" t="s">
        <v>612</v>
      </c>
      <c r="B527" s="304" t="s">
        <v>613</v>
      </c>
      <c r="C527" s="305"/>
      <c r="D527" s="306"/>
      <c r="E527" s="202" t="s">
        <v>614</v>
      </c>
      <c r="F527" s="203" t="s">
        <v>615</v>
      </c>
      <c r="G527" s="307" t="s">
        <v>616</v>
      </c>
      <c r="H527" s="308"/>
      <c r="I527" s="308"/>
      <c r="J527" s="309"/>
      <c r="K527" s="10"/>
      <c r="L527" s="10"/>
    </row>
    <row r="528" spans="1:12" s="11" customFormat="1" ht="141" customHeight="1">
      <c r="A528" s="201" t="s">
        <v>617</v>
      </c>
      <c r="B528" s="304" t="s">
        <v>618</v>
      </c>
      <c r="C528" s="305"/>
      <c r="D528" s="306"/>
      <c r="E528" s="202" t="s">
        <v>619</v>
      </c>
      <c r="F528" s="203" t="s">
        <v>620</v>
      </c>
      <c r="G528" s="310" t="s">
        <v>621</v>
      </c>
      <c r="H528" s="311"/>
      <c r="I528" s="311"/>
      <c r="J528" s="312"/>
      <c r="K528" s="10"/>
      <c r="L528" s="10"/>
    </row>
    <row r="529" spans="1:12" s="11" customFormat="1" ht="52.5" customHeight="1">
      <c r="A529" s="202" t="s">
        <v>622</v>
      </c>
      <c r="B529" s="304" t="s">
        <v>623</v>
      </c>
      <c r="C529" s="305"/>
      <c r="D529" s="306"/>
      <c r="E529" s="202" t="s">
        <v>624</v>
      </c>
      <c r="F529" s="203" t="s">
        <v>620</v>
      </c>
      <c r="G529" s="310" t="s">
        <v>625</v>
      </c>
      <c r="H529" s="311"/>
      <c r="I529" s="311"/>
      <c r="J529" s="312"/>
      <c r="K529" s="10"/>
      <c r="L529" s="10"/>
    </row>
    <row r="530" spans="1:12" s="11" customFormat="1" ht="114" customHeight="1">
      <c r="A530" s="202" t="s">
        <v>626</v>
      </c>
      <c r="B530" s="310" t="s">
        <v>627</v>
      </c>
      <c r="C530" s="311"/>
      <c r="D530" s="312"/>
      <c r="E530" s="202" t="s">
        <v>628</v>
      </c>
      <c r="F530" s="203" t="s">
        <v>620</v>
      </c>
      <c r="G530" s="318" t="s">
        <v>629</v>
      </c>
      <c r="H530" s="319"/>
      <c r="I530" s="319"/>
      <c r="J530" s="320"/>
      <c r="K530" s="10"/>
      <c r="L530" s="10"/>
    </row>
    <row r="531" spans="1:12" s="11" customFormat="1" ht="51" customHeight="1">
      <c r="A531" s="201" t="s">
        <v>630</v>
      </c>
      <c r="B531" s="310" t="s">
        <v>631</v>
      </c>
      <c r="C531" s="311"/>
      <c r="D531" s="312"/>
      <c r="E531" s="202" t="s">
        <v>628</v>
      </c>
      <c r="F531" s="203" t="s">
        <v>620</v>
      </c>
      <c r="G531" s="307" t="s">
        <v>632</v>
      </c>
      <c r="H531" s="308"/>
      <c r="I531" s="308"/>
      <c r="J531" s="309"/>
      <c r="K531" s="10"/>
      <c r="L531" s="10"/>
    </row>
    <row r="532" spans="1:12" s="11" customFormat="1" ht="53.25" customHeight="1">
      <c r="A532" s="201" t="s">
        <v>633</v>
      </c>
      <c r="B532" s="304" t="s">
        <v>634</v>
      </c>
      <c r="C532" s="305"/>
      <c r="D532" s="306"/>
      <c r="E532" s="202" t="s">
        <v>635</v>
      </c>
      <c r="F532" s="203" t="s">
        <v>620</v>
      </c>
      <c r="G532" s="318" t="s">
        <v>636</v>
      </c>
      <c r="H532" s="319"/>
      <c r="I532" s="319"/>
      <c r="J532" s="320"/>
      <c r="K532" s="10"/>
      <c r="L532" s="10"/>
    </row>
    <row r="533" spans="1:12" s="11" customFormat="1" ht="64.5" customHeight="1">
      <c r="A533" s="202" t="s">
        <v>637</v>
      </c>
      <c r="B533" s="204" t="s">
        <v>613</v>
      </c>
      <c r="C533" s="205"/>
      <c r="D533" s="206"/>
      <c r="E533" s="202" t="s">
        <v>638</v>
      </c>
      <c r="F533" s="203" t="s">
        <v>620</v>
      </c>
      <c r="G533" s="310" t="s">
        <v>639</v>
      </c>
      <c r="H533" s="311"/>
      <c r="I533" s="311"/>
      <c r="J533" s="312"/>
      <c r="K533" s="10"/>
      <c r="L533" s="10"/>
    </row>
    <row r="534" spans="1:12" s="11" customFormat="1" ht="78.75" customHeight="1">
      <c r="A534" s="202" t="s">
        <v>640</v>
      </c>
      <c r="B534" s="304" t="s">
        <v>613</v>
      </c>
      <c r="C534" s="305"/>
      <c r="D534" s="306"/>
      <c r="E534" s="207" t="s">
        <v>641</v>
      </c>
      <c r="F534" s="203" t="s">
        <v>620</v>
      </c>
      <c r="G534" s="310" t="s">
        <v>642</v>
      </c>
      <c r="H534" s="311"/>
      <c r="I534" s="311"/>
      <c r="J534" s="312"/>
      <c r="K534" s="10"/>
      <c r="L534" s="10"/>
    </row>
    <row r="535" spans="1:12" s="2" customFormat="1" ht="25.5" customHeight="1">
      <c r="A535" s="256" t="s">
        <v>0</v>
      </c>
      <c r="B535" s="256"/>
      <c r="C535" s="256"/>
      <c r="D535" s="256"/>
      <c r="E535" s="256"/>
      <c r="F535" s="256"/>
      <c r="G535" s="256"/>
      <c r="H535" s="256"/>
      <c r="I535" s="256"/>
      <c r="J535" s="256"/>
      <c r="K535" s="256"/>
      <c r="L535" s="1"/>
    </row>
    <row r="536" spans="1:12" s="2" customFormat="1" ht="25.5" customHeight="1">
      <c r="A536" s="256"/>
      <c r="B536" s="256"/>
      <c r="C536" s="256"/>
      <c r="D536" s="256"/>
      <c r="E536" s="256"/>
      <c r="F536" s="256"/>
      <c r="G536" s="256"/>
      <c r="H536" s="256"/>
      <c r="I536" s="256"/>
      <c r="J536" s="256"/>
      <c r="K536" s="256"/>
      <c r="L536" s="1"/>
    </row>
    <row r="537" spans="1:12" s="2" customFormat="1" ht="25.5" customHeight="1">
      <c r="A537" s="257"/>
      <c r="B537" s="257"/>
      <c r="C537" s="257"/>
      <c r="D537" s="257"/>
      <c r="E537" s="257"/>
      <c r="F537" s="257"/>
      <c r="G537" s="257"/>
      <c r="H537" s="257"/>
      <c r="I537" s="257"/>
      <c r="J537" s="257"/>
      <c r="K537" s="257"/>
      <c r="L537" s="3"/>
    </row>
    <row r="538" spans="1:12" s="11" customFormat="1" ht="12.75" customHeight="1">
      <c r="A538" s="9"/>
      <c r="B538" s="10"/>
      <c r="C538" s="10"/>
      <c r="D538" s="10"/>
      <c r="E538" s="10"/>
      <c r="F538" s="10"/>
      <c r="G538" s="10"/>
      <c r="H538" s="10"/>
      <c r="I538" s="10"/>
      <c r="J538" s="10"/>
      <c r="K538" s="10"/>
      <c r="L538" s="10"/>
    </row>
    <row r="539" spans="1:12" s="11" customFormat="1" ht="12.75" customHeight="1">
      <c r="A539" s="10"/>
      <c r="B539" s="10"/>
      <c r="C539" s="10"/>
      <c r="D539" s="10"/>
      <c r="E539" s="10"/>
      <c r="F539" s="10"/>
      <c r="G539" s="10"/>
      <c r="H539" s="10"/>
      <c r="I539" s="10"/>
      <c r="J539" s="10"/>
      <c r="K539" s="10"/>
      <c r="L539" s="10"/>
    </row>
    <row r="540" spans="1:12" s="11" customFormat="1">
      <c r="A540" s="9" t="s">
        <v>606</v>
      </c>
      <c r="B540" s="10"/>
      <c r="C540" s="10"/>
      <c r="D540" s="10"/>
      <c r="E540" s="10"/>
      <c r="F540" s="10"/>
      <c r="G540" s="10"/>
      <c r="H540" s="10"/>
      <c r="I540" s="10"/>
      <c r="J540" s="10"/>
      <c r="K540" s="10"/>
      <c r="L540" s="10"/>
    </row>
    <row r="541" spans="1:12" s="11" customFormat="1">
      <c r="A541" s="9"/>
      <c r="B541" s="10"/>
      <c r="C541" s="10"/>
      <c r="D541" s="10"/>
      <c r="E541" s="10"/>
      <c r="F541" s="10"/>
      <c r="G541" s="10"/>
      <c r="H541" s="10"/>
      <c r="I541" s="10"/>
      <c r="J541" s="10"/>
      <c r="K541" s="10"/>
      <c r="L541" s="10"/>
    </row>
    <row r="542" spans="1:12" s="11" customFormat="1" ht="25.5">
      <c r="A542" s="199" t="s">
        <v>607</v>
      </c>
      <c r="B542" s="298" t="s">
        <v>608</v>
      </c>
      <c r="C542" s="299"/>
      <c r="D542" s="300"/>
      <c r="E542" s="200" t="s">
        <v>609</v>
      </c>
      <c r="F542" s="200" t="s">
        <v>610</v>
      </c>
      <c r="G542" s="301" t="s">
        <v>611</v>
      </c>
      <c r="H542" s="302"/>
      <c r="I542" s="302"/>
      <c r="J542" s="303"/>
      <c r="K542" s="10"/>
      <c r="L542" s="10"/>
    </row>
    <row r="543" spans="1:12" s="11" customFormat="1" ht="140.25" customHeight="1">
      <c r="A543" s="201" t="s">
        <v>643</v>
      </c>
      <c r="B543" s="304" t="s">
        <v>644</v>
      </c>
      <c r="C543" s="305"/>
      <c r="D543" s="306"/>
      <c r="E543" s="208" t="s">
        <v>645</v>
      </c>
      <c r="F543" s="209" t="s">
        <v>620</v>
      </c>
      <c r="G543" s="324" t="s">
        <v>646</v>
      </c>
      <c r="H543" s="325"/>
      <c r="I543" s="325"/>
      <c r="J543" s="326"/>
      <c r="K543" s="10"/>
      <c r="L543" s="10"/>
    </row>
    <row r="544" spans="1:12" s="11" customFormat="1" ht="146.25" customHeight="1">
      <c r="A544" s="210" t="s">
        <v>647</v>
      </c>
      <c r="B544" s="327" t="s">
        <v>648</v>
      </c>
      <c r="C544" s="328"/>
      <c r="D544" s="329"/>
      <c r="E544" s="211" t="s">
        <v>649</v>
      </c>
      <c r="F544" s="209" t="s">
        <v>620</v>
      </c>
      <c r="G544" s="324" t="s">
        <v>650</v>
      </c>
      <c r="H544" s="325"/>
      <c r="I544" s="325"/>
      <c r="J544" s="326"/>
      <c r="K544" s="10"/>
      <c r="L544" s="10"/>
    </row>
    <row r="545" spans="1:12" s="11" customFormat="1" ht="162.75" customHeight="1">
      <c r="A545" s="212" t="s">
        <v>651</v>
      </c>
      <c r="B545" s="321" t="s">
        <v>652</v>
      </c>
      <c r="C545" s="322"/>
      <c r="D545" s="323"/>
      <c r="E545" s="211" t="s">
        <v>653</v>
      </c>
      <c r="F545" s="209" t="s">
        <v>654</v>
      </c>
      <c r="G545" s="324" t="s">
        <v>655</v>
      </c>
      <c r="H545" s="325"/>
      <c r="I545" s="325"/>
      <c r="J545" s="326"/>
      <c r="K545" s="10"/>
      <c r="L545" s="10"/>
    </row>
    <row r="546" spans="1:12" s="11" customFormat="1" ht="163.5" customHeight="1">
      <c r="A546" s="208" t="s">
        <v>656</v>
      </c>
      <c r="B546" s="321" t="s">
        <v>657</v>
      </c>
      <c r="C546" s="322"/>
      <c r="D546" s="323"/>
      <c r="E546" s="211" t="s">
        <v>658</v>
      </c>
      <c r="F546" s="209" t="s">
        <v>620</v>
      </c>
      <c r="G546" s="324" t="s">
        <v>659</v>
      </c>
      <c r="H546" s="325"/>
      <c r="I546" s="325"/>
      <c r="J546" s="326"/>
      <c r="K546" s="10"/>
      <c r="L546" s="10"/>
    </row>
    <row r="547" spans="1:12" s="11" customFormat="1" ht="120" customHeight="1">
      <c r="A547" s="208" t="s">
        <v>660</v>
      </c>
      <c r="B547" s="321" t="s">
        <v>661</v>
      </c>
      <c r="C547" s="322"/>
      <c r="D547" s="323"/>
      <c r="E547" s="211" t="s">
        <v>662</v>
      </c>
      <c r="F547" s="209" t="s">
        <v>654</v>
      </c>
      <c r="G547" s="324" t="s">
        <v>663</v>
      </c>
      <c r="H547" s="325"/>
      <c r="I547" s="325"/>
      <c r="J547" s="326"/>
      <c r="K547" s="10"/>
      <c r="L547" s="10"/>
    </row>
    <row r="548" spans="1:12" s="11" customFormat="1" ht="25.5" customHeight="1">
      <c r="A548" s="201" t="s">
        <v>664</v>
      </c>
      <c r="B548" s="304" t="s">
        <v>665</v>
      </c>
      <c r="C548" s="305"/>
      <c r="D548" s="306"/>
      <c r="E548" s="202" t="s">
        <v>666</v>
      </c>
      <c r="F548" s="203" t="s">
        <v>620</v>
      </c>
      <c r="G548" s="307" t="s">
        <v>667</v>
      </c>
      <c r="H548" s="308"/>
      <c r="I548" s="308"/>
      <c r="J548" s="309"/>
      <c r="K548" s="10"/>
      <c r="L548" s="10"/>
    </row>
    <row r="549" spans="1:12" s="11" customFormat="1" ht="25.5" customHeight="1">
      <c r="A549" s="201" t="s">
        <v>668</v>
      </c>
      <c r="B549" s="304" t="s">
        <v>669</v>
      </c>
      <c r="C549" s="305"/>
      <c r="D549" s="306"/>
      <c r="E549" s="202" t="s">
        <v>670</v>
      </c>
      <c r="F549" s="203" t="s">
        <v>620</v>
      </c>
      <c r="G549" s="307" t="s">
        <v>671</v>
      </c>
      <c r="H549" s="308"/>
      <c r="I549" s="308"/>
      <c r="J549" s="309"/>
      <c r="K549" s="10"/>
      <c r="L549" s="10"/>
    </row>
    <row r="550" spans="1:12" s="11" customFormat="1" ht="25.5" customHeight="1">
      <c r="A550" s="201" t="s">
        <v>672</v>
      </c>
      <c r="B550" s="304" t="s">
        <v>634</v>
      </c>
      <c r="C550" s="305"/>
      <c r="D550" s="306"/>
      <c r="E550" s="202" t="s">
        <v>670</v>
      </c>
      <c r="F550" s="203" t="s">
        <v>620</v>
      </c>
      <c r="G550" s="307" t="s">
        <v>673</v>
      </c>
      <c r="H550" s="308"/>
      <c r="I550" s="308"/>
      <c r="J550" s="309"/>
      <c r="K550" s="10"/>
      <c r="L550" s="10"/>
    </row>
    <row r="551" spans="1:12" s="11" customFormat="1" ht="25.5" customHeight="1">
      <c r="A551" s="10" t="s">
        <v>674</v>
      </c>
      <c r="B551" s="213"/>
      <c r="C551" s="10"/>
      <c r="D551" s="10"/>
      <c r="E551" s="10"/>
      <c r="F551" s="10"/>
      <c r="G551" s="10"/>
      <c r="H551" s="10"/>
      <c r="I551" s="10"/>
      <c r="J551" s="10"/>
      <c r="K551" s="10"/>
      <c r="L551" s="10"/>
    </row>
    <row r="552" spans="1:12" s="11" customFormat="1" ht="25.5" customHeight="1">
      <c r="A552" s="214"/>
      <c r="B552" s="215"/>
      <c r="C552" s="215"/>
      <c r="D552" s="215"/>
      <c r="E552" s="216"/>
      <c r="F552" s="217"/>
      <c r="G552" s="216"/>
      <c r="H552" s="216"/>
      <c r="I552" s="216"/>
      <c r="J552" s="216"/>
      <c r="K552" s="58"/>
      <c r="L552" s="58"/>
    </row>
    <row r="553" spans="1:12" s="11" customFormat="1" ht="14.25">
      <c r="A553" s="105" t="s">
        <v>675</v>
      </c>
      <c r="B553" s="213"/>
      <c r="C553" s="10"/>
      <c r="D553" s="10"/>
      <c r="E553" s="10"/>
      <c r="F553" s="10"/>
      <c r="G553" s="10"/>
      <c r="H553" s="10"/>
      <c r="I553" s="10"/>
      <c r="J553" s="10"/>
      <c r="K553" s="10"/>
      <c r="L553" s="10"/>
    </row>
    <row r="554" spans="1:12" s="2" customFormat="1" ht="25.5" customHeight="1">
      <c r="A554" s="256" t="s">
        <v>0</v>
      </c>
      <c r="B554" s="256"/>
      <c r="C554" s="256"/>
      <c r="D554" s="256"/>
      <c r="E554" s="256"/>
      <c r="F554" s="256"/>
      <c r="G554" s="256"/>
      <c r="H554" s="256"/>
      <c r="I554" s="256"/>
      <c r="J554" s="256"/>
      <c r="K554" s="256"/>
      <c r="L554" s="1"/>
    </row>
    <row r="555" spans="1:12" s="2" customFormat="1" ht="25.5" customHeight="1">
      <c r="A555" s="256"/>
      <c r="B555" s="256"/>
      <c r="C555" s="256"/>
      <c r="D555" s="256"/>
      <c r="E555" s="256"/>
      <c r="F555" s="256"/>
      <c r="G555" s="256"/>
      <c r="H555" s="256"/>
      <c r="I555" s="256"/>
      <c r="J555" s="256"/>
      <c r="K555" s="256"/>
      <c r="L555" s="1"/>
    </row>
    <row r="556" spans="1:12" s="2" customFormat="1" ht="25.5" customHeight="1">
      <c r="A556" s="257"/>
      <c r="B556" s="257"/>
      <c r="C556" s="257"/>
      <c r="D556" s="257"/>
      <c r="E556" s="257"/>
      <c r="F556" s="257"/>
      <c r="G556" s="257"/>
      <c r="H556" s="257"/>
      <c r="I556" s="257"/>
      <c r="J556" s="257"/>
      <c r="K556" s="257"/>
      <c r="L556" s="3"/>
    </row>
    <row r="557" spans="1:12" s="11" customFormat="1">
      <c r="A557" s="10"/>
      <c r="B557" s="213"/>
      <c r="C557" s="10"/>
      <c r="D557" s="10"/>
      <c r="E557" s="10"/>
      <c r="F557" s="10"/>
      <c r="G557" s="10"/>
      <c r="H557" s="10"/>
      <c r="I557" s="10"/>
      <c r="J557" s="10"/>
      <c r="K557" s="10"/>
      <c r="L557" s="10"/>
    </row>
    <row r="558" spans="1:12" s="11" customFormat="1" ht="13.5" thickBot="1">
      <c r="A558" s="9" t="s">
        <v>676</v>
      </c>
      <c r="B558" s="10"/>
      <c r="C558" s="10"/>
      <c r="D558" s="10"/>
      <c r="E558" s="10"/>
      <c r="F558" s="10"/>
      <c r="G558" s="10"/>
      <c r="H558" s="10"/>
      <c r="I558" s="10"/>
      <c r="J558" s="10"/>
      <c r="K558" s="10"/>
      <c r="L558" s="10"/>
    </row>
    <row r="559" spans="1:12" s="11" customFormat="1">
      <c r="A559" s="218" t="s">
        <v>677</v>
      </c>
      <c r="B559" s="330" t="s">
        <v>678</v>
      </c>
      <c r="C559" s="331"/>
      <c r="D559" s="332"/>
      <c r="E559" s="333" t="s">
        <v>679</v>
      </c>
      <c r="F559" s="334"/>
      <c r="G559" s="334"/>
      <c r="H559" s="334"/>
      <c r="I559" s="334"/>
      <c r="J559" s="334"/>
      <c r="K559" s="10"/>
      <c r="L559" s="10"/>
    </row>
    <row r="560" spans="1:12" s="11" customFormat="1" ht="30.75" customHeight="1">
      <c r="A560" s="201" t="s">
        <v>680</v>
      </c>
      <c r="B560" s="335" t="s">
        <v>681</v>
      </c>
      <c r="C560" s="336"/>
      <c r="D560" s="336"/>
      <c r="E560" s="337" t="s">
        <v>682</v>
      </c>
      <c r="F560" s="337"/>
      <c r="G560" s="337"/>
      <c r="H560" s="337"/>
      <c r="I560" s="249"/>
      <c r="J560" s="249"/>
      <c r="K560" s="10"/>
      <c r="L560" s="10"/>
    </row>
    <row r="561" spans="1:12" s="11" customFormat="1" ht="54" customHeight="1">
      <c r="A561" s="201" t="s">
        <v>683</v>
      </c>
      <c r="B561" s="337" t="s">
        <v>684</v>
      </c>
      <c r="C561" s="337"/>
      <c r="D561" s="337"/>
      <c r="E561" s="337" t="s">
        <v>685</v>
      </c>
      <c r="F561" s="337"/>
      <c r="G561" s="337"/>
      <c r="H561" s="337"/>
      <c r="I561" s="249"/>
      <c r="J561" s="249"/>
      <c r="K561" s="213"/>
      <c r="L561" s="10"/>
    </row>
    <row r="562" spans="1:12" s="11" customFormat="1" ht="26.25" customHeight="1">
      <c r="A562" s="201" t="s">
        <v>137</v>
      </c>
      <c r="B562" s="335" t="s">
        <v>686</v>
      </c>
      <c r="C562" s="336"/>
      <c r="D562" s="336"/>
      <c r="E562" s="337" t="s">
        <v>687</v>
      </c>
      <c r="F562" s="337"/>
      <c r="G562" s="337"/>
      <c r="H562" s="337"/>
      <c r="I562" s="249"/>
      <c r="J562" s="249"/>
      <c r="K562" s="10"/>
      <c r="L562" s="10"/>
    </row>
    <row r="563" spans="1:12" s="11" customFormat="1" ht="27" customHeight="1">
      <c r="A563" s="201" t="s">
        <v>688</v>
      </c>
      <c r="B563" s="335" t="s">
        <v>689</v>
      </c>
      <c r="C563" s="336"/>
      <c r="D563" s="336"/>
      <c r="E563" s="344" t="s">
        <v>690</v>
      </c>
      <c r="F563" s="344"/>
      <c r="G563" s="344"/>
      <c r="H563" s="344"/>
      <c r="I563" s="249"/>
      <c r="J563" s="249"/>
      <c r="K563" s="10"/>
      <c r="L563" s="10"/>
    </row>
    <row r="564" spans="1:12" s="11" customFormat="1" ht="27.75" customHeight="1">
      <c r="A564" s="201" t="s">
        <v>691</v>
      </c>
      <c r="B564" s="335" t="s">
        <v>692</v>
      </c>
      <c r="C564" s="336"/>
      <c r="D564" s="336"/>
      <c r="E564" s="344" t="s">
        <v>685</v>
      </c>
      <c r="F564" s="344"/>
      <c r="G564" s="344"/>
      <c r="H564" s="344"/>
      <c r="I564" s="249"/>
      <c r="J564" s="249"/>
      <c r="K564" s="10"/>
      <c r="L564" s="10"/>
    </row>
    <row r="565" spans="1:12" s="11" customFormat="1" ht="38.25" customHeight="1">
      <c r="A565" s="201" t="s">
        <v>693</v>
      </c>
      <c r="B565" s="335" t="s">
        <v>694</v>
      </c>
      <c r="C565" s="336"/>
      <c r="D565" s="336"/>
      <c r="E565" s="344" t="s">
        <v>695</v>
      </c>
      <c r="F565" s="344"/>
      <c r="G565" s="344"/>
      <c r="H565" s="344"/>
      <c r="I565" s="249"/>
      <c r="J565" s="249"/>
      <c r="K565" s="10"/>
      <c r="L565" s="10"/>
    </row>
    <row r="566" spans="1:12" s="11" customFormat="1">
      <c r="A566" s="10"/>
      <c r="B566" s="10"/>
      <c r="C566" s="10"/>
      <c r="D566" s="10"/>
      <c r="E566" s="10"/>
      <c r="F566" s="10"/>
      <c r="G566" s="10"/>
      <c r="H566" s="10"/>
      <c r="I566" s="10"/>
      <c r="J566" s="10"/>
      <c r="K566" s="10"/>
      <c r="L566" s="10"/>
    </row>
    <row r="567" spans="1:12" s="11" customFormat="1">
      <c r="A567" s="10"/>
      <c r="B567" s="10"/>
      <c r="C567" s="10"/>
      <c r="D567" s="10"/>
      <c r="E567" s="10"/>
      <c r="F567" s="10"/>
      <c r="G567" s="10"/>
      <c r="H567" s="10"/>
      <c r="I567" s="10"/>
      <c r="J567" s="10"/>
      <c r="K567" s="10"/>
      <c r="L567" s="10"/>
    </row>
    <row r="568" spans="1:12" s="11" customFormat="1">
      <c r="A568" s="9" t="s">
        <v>696</v>
      </c>
      <c r="B568" s="10"/>
      <c r="C568" s="10"/>
      <c r="D568" s="10"/>
      <c r="E568" s="10"/>
      <c r="F568" s="10"/>
      <c r="G568" s="10"/>
      <c r="H568" s="10"/>
      <c r="I568" s="10"/>
      <c r="J568" s="10"/>
      <c r="K568" s="10"/>
      <c r="L568" s="10"/>
    </row>
    <row r="569" spans="1:12" s="11" customFormat="1">
      <c r="A569" s="10"/>
      <c r="B569" s="10"/>
      <c r="C569" s="10"/>
      <c r="D569" s="10"/>
      <c r="E569" s="10"/>
      <c r="F569" s="10"/>
      <c r="G569" s="10"/>
      <c r="H569" s="10"/>
      <c r="I569" s="10"/>
      <c r="J569" s="10"/>
      <c r="K569" s="10"/>
      <c r="L569" s="10"/>
    </row>
    <row r="570" spans="1:12" s="11" customFormat="1">
      <c r="A570" s="219" t="s">
        <v>697</v>
      </c>
      <c r="B570" s="345" t="s">
        <v>698</v>
      </c>
      <c r="C570" s="346"/>
      <c r="D570" s="346"/>
      <c r="E570" s="346"/>
      <c r="F570" s="346"/>
      <c r="G570" s="346"/>
      <c r="H570" s="346"/>
      <c r="I570" s="346"/>
      <c r="J570" s="346"/>
      <c r="K570" s="347"/>
      <c r="L570" s="10"/>
    </row>
    <row r="571" spans="1:12" s="11" customFormat="1" ht="15.75">
      <c r="A571" s="220"/>
      <c r="B571" s="348"/>
      <c r="C571" s="349"/>
      <c r="D571" s="349"/>
      <c r="E571" s="349"/>
      <c r="F571" s="349"/>
      <c r="G571" s="349"/>
      <c r="H571" s="349"/>
      <c r="I571" s="349"/>
      <c r="J571" s="349"/>
      <c r="K571" s="350"/>
      <c r="L571" s="10"/>
    </row>
    <row r="572" spans="1:12" s="11" customFormat="1" ht="15.75">
      <c r="A572" s="220"/>
      <c r="B572" s="348"/>
      <c r="C572" s="349"/>
      <c r="D572" s="349"/>
      <c r="E572" s="349"/>
      <c r="F572" s="349"/>
      <c r="G572" s="349"/>
      <c r="H572" s="349"/>
      <c r="I572" s="349"/>
      <c r="J572" s="349"/>
      <c r="K572" s="350"/>
      <c r="L572" s="10"/>
    </row>
    <row r="573" spans="1:12" s="11" customFormat="1" ht="15.75">
      <c r="A573" s="220"/>
      <c r="B573" s="348"/>
      <c r="C573" s="349"/>
      <c r="D573" s="349"/>
      <c r="E573" s="349"/>
      <c r="F573" s="349"/>
      <c r="G573" s="349"/>
      <c r="H573" s="349"/>
      <c r="I573" s="349"/>
      <c r="J573" s="349"/>
      <c r="K573" s="350"/>
      <c r="L573" s="10"/>
    </row>
    <row r="574" spans="1:12" s="11" customFormat="1" ht="15.75">
      <c r="A574" s="220"/>
      <c r="B574" s="348"/>
      <c r="C574" s="349"/>
      <c r="D574" s="349"/>
      <c r="E574" s="349"/>
      <c r="F574" s="349"/>
      <c r="G574" s="349"/>
      <c r="H574" s="349"/>
      <c r="I574" s="349"/>
      <c r="J574" s="349"/>
      <c r="K574" s="350"/>
      <c r="L574" s="10"/>
    </row>
    <row r="575" spans="1:12" s="11" customFormat="1" ht="15.75">
      <c r="A575" s="221"/>
      <c r="B575" s="222"/>
      <c r="C575" s="223"/>
      <c r="D575" s="223"/>
      <c r="E575" s="223"/>
      <c r="F575" s="223"/>
      <c r="G575" s="223"/>
      <c r="H575" s="223"/>
      <c r="I575" s="223"/>
      <c r="J575" s="223"/>
      <c r="K575" s="224"/>
      <c r="L575" s="10"/>
    </row>
    <row r="576" spans="1:12">
      <c r="A576" s="219" t="s">
        <v>699</v>
      </c>
      <c r="B576" s="225" t="s">
        <v>700</v>
      </c>
      <c r="C576" s="226"/>
      <c r="D576" s="227"/>
      <c r="E576" s="226"/>
      <c r="F576" s="226"/>
      <c r="G576" s="226"/>
      <c r="H576" s="226"/>
      <c r="I576" s="226"/>
      <c r="J576" s="226"/>
      <c r="K576" s="228"/>
      <c r="L576" s="7"/>
    </row>
    <row r="577" spans="1:12">
      <c r="A577" s="229"/>
      <c r="B577" s="230" t="s">
        <v>163</v>
      </c>
      <c r="C577" s="231" t="s">
        <v>701</v>
      </c>
      <c r="D577" s="231"/>
      <c r="E577" s="231"/>
      <c r="F577" s="231"/>
      <c r="G577" s="231"/>
      <c r="H577" s="231"/>
      <c r="I577" s="232"/>
      <c r="J577" s="232"/>
      <c r="K577" s="233"/>
      <c r="L577" s="7"/>
    </row>
    <row r="578" spans="1:12">
      <c r="A578" s="229"/>
      <c r="B578" s="230" t="s">
        <v>185</v>
      </c>
      <c r="C578" s="231" t="s">
        <v>702</v>
      </c>
      <c r="D578" s="231"/>
      <c r="E578" s="231"/>
      <c r="F578" s="231"/>
      <c r="G578" s="231"/>
      <c r="H578" s="231"/>
      <c r="I578" s="232"/>
      <c r="J578" s="232"/>
      <c r="K578" s="233"/>
      <c r="L578" s="7"/>
    </row>
    <row r="579" spans="1:12">
      <c r="A579" s="229"/>
      <c r="B579" s="230" t="s">
        <v>703</v>
      </c>
      <c r="C579" s="231" t="s">
        <v>704</v>
      </c>
      <c r="D579" s="231"/>
      <c r="E579" s="231"/>
      <c r="F579" s="231"/>
      <c r="G579" s="231"/>
      <c r="H579" s="231"/>
      <c r="I579" s="232"/>
      <c r="J579" s="232"/>
      <c r="K579" s="233"/>
      <c r="L579" s="7"/>
    </row>
    <row r="580" spans="1:12">
      <c r="A580" s="229"/>
      <c r="B580" s="230" t="s">
        <v>705</v>
      </c>
      <c r="C580" s="231" t="s">
        <v>706</v>
      </c>
      <c r="D580" s="231"/>
      <c r="E580" s="231"/>
      <c r="F580" s="231"/>
      <c r="G580" s="231"/>
      <c r="H580" s="231"/>
      <c r="I580" s="232"/>
      <c r="J580" s="232"/>
      <c r="K580" s="233"/>
      <c r="L580" s="7"/>
    </row>
    <row r="581" spans="1:12">
      <c r="A581" s="229"/>
      <c r="B581" s="230" t="s">
        <v>707</v>
      </c>
      <c r="C581" s="231" t="s">
        <v>708</v>
      </c>
      <c r="D581" s="231"/>
      <c r="E581" s="231"/>
      <c r="F581" s="231"/>
      <c r="G581" s="231"/>
      <c r="H581" s="231"/>
      <c r="I581" s="232"/>
      <c r="J581" s="232"/>
      <c r="K581" s="233"/>
      <c r="L581" s="7"/>
    </row>
    <row r="582" spans="1:12">
      <c r="A582" s="229"/>
      <c r="B582" s="351" t="s">
        <v>709</v>
      </c>
      <c r="C582" s="352"/>
      <c r="D582" s="352"/>
      <c r="E582" s="352"/>
      <c r="F582" s="352"/>
      <c r="G582" s="352"/>
      <c r="H582" s="352"/>
      <c r="I582" s="352"/>
      <c r="J582" s="352"/>
      <c r="K582" s="353"/>
      <c r="L582" s="7"/>
    </row>
    <row r="583" spans="1:12">
      <c r="A583" s="229"/>
      <c r="B583" s="351"/>
      <c r="C583" s="352"/>
      <c r="D583" s="352"/>
      <c r="E583" s="352"/>
      <c r="F583" s="352"/>
      <c r="G583" s="352"/>
      <c r="H583" s="352"/>
      <c r="I583" s="352"/>
      <c r="J583" s="352"/>
      <c r="K583" s="353"/>
      <c r="L583" s="7"/>
    </row>
    <row r="584" spans="1:12" ht="15.75">
      <c r="A584" s="234"/>
      <c r="B584" s="235"/>
      <c r="C584" s="236"/>
      <c r="D584" s="236"/>
      <c r="E584" s="237"/>
      <c r="F584" s="237"/>
      <c r="G584" s="237"/>
      <c r="H584" s="237"/>
      <c r="I584" s="237"/>
      <c r="J584" s="237"/>
      <c r="K584" s="238"/>
      <c r="L584" s="7"/>
    </row>
    <row r="585" spans="1:12">
      <c r="A585" s="239" t="s">
        <v>710</v>
      </c>
      <c r="B585" s="338" t="s">
        <v>711</v>
      </c>
      <c r="C585" s="339"/>
      <c r="D585" s="339"/>
      <c r="E585" s="339"/>
      <c r="F585" s="339"/>
      <c r="G585" s="339"/>
      <c r="H585" s="339"/>
      <c r="I585" s="339"/>
      <c r="J585" s="339"/>
      <c r="K585" s="340"/>
      <c r="L585" s="7"/>
    </row>
    <row r="586" spans="1:12">
      <c r="A586" s="240"/>
      <c r="B586" s="341"/>
      <c r="C586" s="342"/>
      <c r="D586" s="342"/>
      <c r="E586" s="342"/>
      <c r="F586" s="342"/>
      <c r="G586" s="342"/>
      <c r="H586" s="342"/>
      <c r="I586" s="342"/>
      <c r="J586" s="342"/>
      <c r="K586" s="343"/>
      <c r="L586" s="7"/>
    </row>
    <row r="587" spans="1:12">
      <c r="A587" s="241"/>
      <c r="B587" s="241"/>
      <c r="C587" s="241"/>
      <c r="D587" s="242"/>
      <c r="E587" s="242"/>
      <c r="F587" s="242"/>
      <c r="G587" s="242"/>
      <c r="H587" s="242"/>
      <c r="I587" s="242"/>
      <c r="J587" s="242"/>
      <c r="K587" s="242"/>
      <c r="L587" s="242"/>
    </row>
    <row r="588" spans="1:12">
      <c r="A588" s="243"/>
      <c r="B588" s="243"/>
      <c r="C588" s="243"/>
      <c r="D588" s="243"/>
      <c r="E588" s="243"/>
      <c r="F588" s="243"/>
      <c r="G588" s="243"/>
      <c r="H588" s="243"/>
      <c r="I588" s="243"/>
      <c r="J588" s="243"/>
      <c r="K588" s="243"/>
      <c r="L588" s="243"/>
    </row>
    <row r="589" spans="1:12" s="11" customFormat="1">
      <c r="A589" s="244"/>
      <c r="B589" s="58"/>
      <c r="C589" s="58"/>
      <c r="D589" s="58"/>
      <c r="E589" s="58"/>
      <c r="F589" s="58"/>
      <c r="G589" s="58"/>
      <c r="H589" s="58"/>
      <c r="I589" s="58"/>
      <c r="J589" s="58"/>
      <c r="K589" s="58"/>
      <c r="L589" s="58"/>
    </row>
    <row r="590" spans="1:12" s="11" customFormat="1" ht="14.25">
      <c r="A590" s="105"/>
      <c r="B590" s="58"/>
      <c r="C590" s="58"/>
      <c r="D590" s="58"/>
      <c r="E590" s="58"/>
      <c r="F590" s="58"/>
      <c r="G590" s="58"/>
      <c r="H590" s="58"/>
      <c r="I590" s="58"/>
      <c r="J590" s="58"/>
      <c r="K590" s="58"/>
      <c r="L590" s="58"/>
    </row>
    <row r="591" spans="1:12" s="245" customFormat="1" ht="14.25">
      <c r="A591" s="105"/>
      <c r="B591" s="105"/>
      <c r="C591" s="105"/>
      <c r="D591" s="105"/>
      <c r="E591" s="105"/>
      <c r="F591" s="105"/>
      <c r="G591" s="105"/>
      <c r="H591" s="105"/>
      <c r="I591" s="105"/>
      <c r="J591" s="105"/>
      <c r="K591" s="105"/>
      <c r="L591" s="56"/>
    </row>
    <row r="592" spans="1:12" s="245" customFormat="1" ht="14.25">
      <c r="A592" s="105"/>
      <c r="B592" s="105"/>
      <c r="C592" s="105"/>
      <c r="D592" s="105"/>
      <c r="E592" s="105"/>
      <c r="F592" s="105"/>
      <c r="G592" s="105"/>
      <c r="H592" s="105"/>
      <c r="I592" s="105"/>
      <c r="J592" s="105"/>
      <c r="K592" s="105"/>
      <c r="L592" s="56"/>
    </row>
    <row r="593" spans="1:12" s="245" customFormat="1" ht="14.25">
      <c r="A593" s="105"/>
      <c r="B593" s="105"/>
      <c r="C593" s="105"/>
      <c r="D593" s="105"/>
      <c r="E593" s="105"/>
      <c r="F593" s="105"/>
      <c r="G593" s="105"/>
      <c r="H593" s="105"/>
      <c r="I593" s="105"/>
      <c r="J593" s="105"/>
      <c r="K593" s="105"/>
      <c r="L593" s="56"/>
    </row>
    <row r="594" spans="1:12" ht="14.25">
      <c r="A594" s="105"/>
      <c r="B594" s="105"/>
      <c r="C594" s="105"/>
      <c r="D594" s="105"/>
      <c r="E594" s="105"/>
      <c r="F594" s="105"/>
      <c r="G594" s="105"/>
      <c r="H594" s="105"/>
      <c r="I594" s="105"/>
      <c r="J594" s="105"/>
      <c r="K594" s="105"/>
      <c r="L594" s="246"/>
    </row>
    <row r="595" spans="1:12" ht="14.25">
      <c r="A595" s="105"/>
      <c r="B595" s="105"/>
      <c r="C595" s="105"/>
      <c r="D595" s="105"/>
      <c r="E595" s="105"/>
      <c r="F595" s="105"/>
      <c r="G595" s="105"/>
      <c r="H595" s="105"/>
      <c r="I595" s="105"/>
      <c r="J595" s="105"/>
      <c r="K595" s="105"/>
      <c r="L595" s="243"/>
    </row>
    <row r="596" spans="1:12" ht="14.25">
      <c r="A596" s="105"/>
      <c r="B596" s="105"/>
      <c r="C596" s="105"/>
      <c r="D596" s="105"/>
      <c r="E596" s="105"/>
      <c r="F596" s="105"/>
      <c r="G596" s="105"/>
      <c r="H596" s="105"/>
      <c r="I596" s="105"/>
      <c r="J596" s="105"/>
      <c r="K596" s="105"/>
      <c r="L596" s="243"/>
    </row>
    <row r="597" spans="1:12" s="245" customFormat="1" ht="14.25">
      <c r="A597" s="105"/>
      <c r="B597" s="105"/>
      <c r="C597" s="105"/>
      <c r="D597" s="105"/>
      <c r="E597" s="105"/>
      <c r="F597" s="105"/>
      <c r="G597" s="105"/>
      <c r="H597" s="105"/>
      <c r="I597" s="105"/>
      <c r="J597" s="105"/>
      <c r="K597" s="105"/>
      <c r="L597" s="56"/>
    </row>
    <row r="598" spans="1:12" s="245" customFormat="1" ht="14.25">
      <c r="A598" s="105"/>
      <c r="B598" s="105"/>
      <c r="C598" s="105"/>
      <c r="D598" s="105"/>
      <c r="E598" s="105"/>
      <c r="F598" s="105"/>
      <c r="G598" s="105"/>
      <c r="H598" s="105"/>
      <c r="I598" s="105"/>
      <c r="J598" s="105"/>
      <c r="K598" s="105"/>
      <c r="L598" s="56"/>
    </row>
    <row r="599" spans="1:12" ht="14.25">
      <c r="A599" s="105"/>
      <c r="B599" s="105"/>
      <c r="C599" s="105"/>
      <c r="D599" s="105"/>
      <c r="E599" s="105"/>
      <c r="F599" s="105"/>
      <c r="G599" s="105"/>
      <c r="H599" s="105"/>
      <c r="I599" s="105"/>
      <c r="J599" s="105"/>
      <c r="K599" s="105"/>
      <c r="L599" s="243"/>
    </row>
    <row r="600" spans="1:12" ht="14.25">
      <c r="A600" s="105"/>
      <c r="B600" s="105"/>
      <c r="C600" s="105"/>
      <c r="D600" s="105"/>
      <c r="E600" s="105"/>
      <c r="F600" s="105"/>
      <c r="G600" s="105"/>
      <c r="H600" s="105"/>
      <c r="I600" s="105"/>
      <c r="J600" s="105"/>
      <c r="K600" s="105"/>
      <c r="L600" s="243"/>
    </row>
    <row r="601" spans="1:12" ht="14.25">
      <c r="A601" s="105"/>
      <c r="B601" s="105"/>
      <c r="C601" s="105"/>
      <c r="D601" s="105"/>
      <c r="E601" s="105"/>
      <c r="F601" s="105"/>
      <c r="G601" s="105"/>
      <c r="H601" s="105"/>
      <c r="I601" s="105"/>
      <c r="J601" s="105"/>
      <c r="K601" s="105"/>
      <c r="L601" s="243"/>
    </row>
    <row r="602" spans="1:12" ht="14.25">
      <c r="A602" s="105"/>
      <c r="B602" s="105"/>
      <c r="C602" s="105"/>
      <c r="D602" s="105"/>
      <c r="E602" s="105"/>
      <c r="F602" s="105"/>
      <c r="G602" s="105"/>
      <c r="H602" s="105"/>
      <c r="I602" s="105"/>
      <c r="J602" s="105"/>
      <c r="K602" s="105"/>
      <c r="L602" s="243"/>
    </row>
    <row r="603" spans="1:12" ht="14.25">
      <c r="A603" s="105"/>
      <c r="B603" s="105"/>
      <c r="C603" s="105"/>
      <c r="D603" s="105"/>
      <c r="E603" s="105"/>
      <c r="F603" s="105"/>
      <c r="G603" s="105"/>
      <c r="H603" s="105"/>
      <c r="I603" s="105"/>
      <c r="J603" s="105"/>
      <c r="K603" s="105"/>
      <c r="L603" s="243"/>
    </row>
    <row r="604" spans="1:12" ht="14.25">
      <c r="A604" s="105"/>
      <c r="B604" s="105"/>
      <c r="C604" s="105"/>
      <c r="D604" s="105"/>
      <c r="E604" s="105"/>
      <c r="F604" s="105"/>
      <c r="G604" s="105"/>
      <c r="H604" s="105"/>
      <c r="I604" s="105"/>
      <c r="J604" s="105"/>
      <c r="K604" s="105"/>
      <c r="L604" s="243"/>
    </row>
    <row r="605" spans="1:12" ht="14.25">
      <c r="A605" s="105"/>
      <c r="B605" s="105"/>
      <c r="C605" s="105"/>
      <c r="D605" s="105"/>
      <c r="E605" s="105"/>
      <c r="F605" s="105"/>
      <c r="G605" s="105"/>
      <c r="H605" s="105"/>
      <c r="I605" s="105"/>
      <c r="J605" s="105"/>
      <c r="K605" s="105"/>
      <c r="L605" s="243"/>
    </row>
    <row r="606" spans="1:12" ht="14.25">
      <c r="A606" s="105"/>
      <c r="B606" s="105"/>
      <c r="C606" s="105"/>
      <c r="D606" s="105"/>
      <c r="E606" s="105"/>
      <c r="F606" s="105"/>
      <c r="G606" s="105"/>
      <c r="H606" s="105"/>
      <c r="I606" s="105"/>
      <c r="J606" s="105"/>
      <c r="K606" s="105"/>
      <c r="L606" s="243"/>
    </row>
    <row r="607" spans="1:12" ht="14.25">
      <c r="A607" s="105"/>
      <c r="B607" s="105"/>
      <c r="C607" s="105"/>
      <c r="D607" s="105"/>
      <c r="E607" s="105"/>
      <c r="F607" s="105"/>
      <c r="G607" s="105"/>
      <c r="H607" s="105"/>
      <c r="I607" s="105"/>
      <c r="J607" s="105"/>
      <c r="K607" s="105"/>
      <c r="L607" s="243"/>
    </row>
    <row r="608" spans="1:12" ht="14.25">
      <c r="A608" s="105"/>
      <c r="B608" s="105"/>
      <c r="C608" s="105"/>
      <c r="D608" s="105"/>
      <c r="E608" s="105"/>
      <c r="F608" s="105"/>
      <c r="G608" s="105"/>
      <c r="H608" s="105"/>
      <c r="I608" s="105"/>
      <c r="J608" s="105"/>
      <c r="K608" s="105"/>
      <c r="L608" s="243"/>
    </row>
    <row r="609" spans="1:12" ht="14.25">
      <c r="A609" s="105"/>
      <c r="B609" s="105"/>
      <c r="C609" s="105"/>
      <c r="D609" s="105"/>
      <c r="E609" s="105"/>
      <c r="F609" s="105"/>
      <c r="G609" s="105"/>
      <c r="H609" s="105"/>
      <c r="I609" s="105"/>
      <c r="J609" s="105"/>
      <c r="K609" s="105"/>
      <c r="L609" s="243"/>
    </row>
    <row r="610" spans="1:12" ht="14.25">
      <c r="A610" s="105"/>
      <c r="B610" s="105"/>
      <c r="C610" s="105"/>
      <c r="D610" s="105"/>
      <c r="E610" s="105"/>
      <c r="F610" s="105"/>
      <c r="G610" s="105"/>
      <c r="H610" s="105"/>
      <c r="I610" s="105"/>
      <c r="J610" s="105"/>
      <c r="K610" s="105"/>
      <c r="L610" s="105"/>
    </row>
    <row r="611" spans="1:12" ht="14.25">
      <c r="A611" s="105"/>
      <c r="B611" s="105"/>
      <c r="C611" s="105"/>
      <c r="D611" s="105"/>
      <c r="E611" s="105"/>
      <c r="F611" s="105"/>
      <c r="G611" s="105"/>
      <c r="H611" s="105"/>
      <c r="I611" s="105"/>
      <c r="J611" s="105"/>
      <c r="K611" s="105"/>
      <c r="L611" s="243"/>
    </row>
    <row r="612" spans="1:12" ht="14.25">
      <c r="A612" s="105"/>
      <c r="B612" s="105"/>
      <c r="C612" s="105"/>
      <c r="D612" s="105"/>
      <c r="E612" s="105"/>
      <c r="F612" s="105"/>
      <c r="G612" s="105"/>
      <c r="H612" s="105"/>
      <c r="I612" s="105"/>
      <c r="J612" s="105"/>
      <c r="K612" s="105"/>
      <c r="L612" s="243"/>
    </row>
    <row r="613" spans="1:12" ht="14.25">
      <c r="A613" s="105"/>
      <c r="B613" s="105"/>
      <c r="C613" s="105"/>
      <c r="D613" s="105"/>
      <c r="E613" s="105"/>
      <c r="F613" s="105"/>
      <c r="G613" s="105"/>
      <c r="H613" s="105"/>
      <c r="I613" s="105"/>
      <c r="J613" s="105"/>
      <c r="K613" s="105"/>
      <c r="L613" s="243"/>
    </row>
    <row r="614" spans="1:12" ht="14.25">
      <c r="A614" s="247"/>
      <c r="B614" s="105"/>
      <c r="C614" s="105"/>
      <c r="D614" s="105"/>
      <c r="E614" s="105"/>
      <c r="F614" s="105"/>
      <c r="G614" s="105"/>
      <c r="H614" s="105"/>
      <c r="I614" s="105"/>
      <c r="J614" s="105"/>
      <c r="K614" s="105"/>
      <c r="L614" s="243"/>
    </row>
    <row r="615" spans="1:12" ht="14.25">
      <c r="A615" s="247"/>
      <c r="B615" s="105"/>
      <c r="C615" s="105"/>
      <c r="D615" s="105"/>
      <c r="E615" s="105"/>
      <c r="F615" s="105"/>
      <c r="G615" s="105"/>
      <c r="H615" s="105"/>
      <c r="I615" s="105"/>
      <c r="J615" s="105"/>
      <c r="K615" s="105"/>
      <c r="L615" s="243"/>
    </row>
    <row r="616" spans="1:12" ht="14.25">
      <c r="A616" s="105"/>
      <c r="B616" s="243"/>
      <c r="C616" s="243"/>
      <c r="D616" s="243"/>
      <c r="E616" s="243"/>
      <c r="F616" s="243"/>
      <c r="G616" s="243"/>
      <c r="H616" s="243"/>
      <c r="I616" s="243"/>
      <c r="J616" s="243"/>
      <c r="K616" s="243"/>
      <c r="L616" s="243"/>
    </row>
    <row r="617" spans="1:12" ht="14.25">
      <c r="A617" s="105"/>
      <c r="B617" s="243"/>
      <c r="C617" s="243"/>
      <c r="D617" s="243"/>
      <c r="E617" s="243"/>
      <c r="F617" s="243"/>
      <c r="G617" s="243"/>
      <c r="H617" s="243"/>
      <c r="I617" s="243"/>
      <c r="J617" s="243"/>
      <c r="K617" s="243"/>
      <c r="L617" s="243"/>
    </row>
    <row r="618" spans="1:12">
      <c r="A618" s="7"/>
      <c r="B618" s="7"/>
      <c r="C618" s="7"/>
      <c r="D618" s="7"/>
      <c r="E618" s="7"/>
      <c r="F618" s="7"/>
      <c r="G618" s="7"/>
      <c r="H618" s="7"/>
      <c r="I618" s="7"/>
      <c r="J618" s="7"/>
      <c r="K618" s="7"/>
      <c r="L618" s="7"/>
    </row>
    <row r="619" spans="1:12">
      <c r="A619" s="7"/>
      <c r="B619" s="7"/>
      <c r="C619" s="7"/>
      <c r="D619" s="7"/>
      <c r="E619" s="7"/>
      <c r="F619" s="7"/>
      <c r="G619" s="7"/>
      <c r="H619" s="7"/>
      <c r="I619" s="7"/>
      <c r="J619" s="7"/>
      <c r="K619" s="7"/>
      <c r="L619" s="7"/>
    </row>
    <row r="620" spans="1:12">
      <c r="A620" s="7"/>
      <c r="B620" s="7"/>
      <c r="C620" s="7"/>
      <c r="D620" s="7"/>
      <c r="E620" s="7"/>
      <c r="F620" s="7"/>
      <c r="G620" s="7"/>
      <c r="H620" s="7"/>
      <c r="I620" s="7"/>
      <c r="J620" s="7"/>
      <c r="K620" s="7"/>
      <c r="L620" s="7"/>
    </row>
  </sheetData>
  <mergeCells count="123">
    <mergeCell ref="B585:K586"/>
    <mergeCell ref="B564:D564"/>
    <mergeCell ref="E564:J564"/>
    <mergeCell ref="B565:D565"/>
    <mergeCell ref="E565:J565"/>
    <mergeCell ref="B570:K574"/>
    <mergeCell ref="B582:K583"/>
    <mergeCell ref="B561:D561"/>
    <mergeCell ref="E561:J561"/>
    <mergeCell ref="B562:D562"/>
    <mergeCell ref="E562:J562"/>
    <mergeCell ref="B563:D563"/>
    <mergeCell ref="E563:J563"/>
    <mergeCell ref="A554:K555"/>
    <mergeCell ref="A556:K556"/>
    <mergeCell ref="B559:D559"/>
    <mergeCell ref="E559:J559"/>
    <mergeCell ref="B560:D560"/>
    <mergeCell ref="E560:J560"/>
    <mergeCell ref="B548:D548"/>
    <mergeCell ref="G548:J548"/>
    <mergeCell ref="B549:D549"/>
    <mergeCell ref="G549:J549"/>
    <mergeCell ref="B550:D550"/>
    <mergeCell ref="G550:J550"/>
    <mergeCell ref="B545:D545"/>
    <mergeCell ref="G545:J545"/>
    <mergeCell ref="B546:D546"/>
    <mergeCell ref="G546:J546"/>
    <mergeCell ref="B547:D547"/>
    <mergeCell ref="G547:J547"/>
    <mergeCell ref="A537:K537"/>
    <mergeCell ref="B542:D542"/>
    <mergeCell ref="G542:J542"/>
    <mergeCell ref="B543:D543"/>
    <mergeCell ref="G543:J543"/>
    <mergeCell ref="B544:D544"/>
    <mergeCell ref="G544:J544"/>
    <mergeCell ref="B532:D532"/>
    <mergeCell ref="G532:J532"/>
    <mergeCell ref="G533:J533"/>
    <mergeCell ref="B534:D534"/>
    <mergeCell ref="G534:J534"/>
    <mergeCell ref="A535:K536"/>
    <mergeCell ref="B529:D529"/>
    <mergeCell ref="G529:J529"/>
    <mergeCell ref="B530:D530"/>
    <mergeCell ref="G530:J530"/>
    <mergeCell ref="B531:D531"/>
    <mergeCell ref="G531:J531"/>
    <mergeCell ref="B526:D526"/>
    <mergeCell ref="G526:J526"/>
    <mergeCell ref="B527:D527"/>
    <mergeCell ref="G527:J527"/>
    <mergeCell ref="B528:D528"/>
    <mergeCell ref="G528:J528"/>
    <mergeCell ref="K456:L456"/>
    <mergeCell ref="K457:L457"/>
    <mergeCell ref="K458:L458"/>
    <mergeCell ref="K459:L459"/>
    <mergeCell ref="A520:K521"/>
    <mergeCell ref="A522:K522"/>
    <mergeCell ref="K450:L450"/>
    <mergeCell ref="K451:L451"/>
    <mergeCell ref="K452:L452"/>
    <mergeCell ref="K453:L453"/>
    <mergeCell ref="K454:L454"/>
    <mergeCell ref="K455:L455"/>
    <mergeCell ref="K444:L444"/>
    <mergeCell ref="K445:L445"/>
    <mergeCell ref="K446:L446"/>
    <mergeCell ref="K447:L447"/>
    <mergeCell ref="K448:L448"/>
    <mergeCell ref="K449:L449"/>
    <mergeCell ref="A304:K304"/>
    <mergeCell ref="A363:K364"/>
    <mergeCell ref="A365:K365"/>
    <mergeCell ref="A439:K440"/>
    <mergeCell ref="A441:K441"/>
    <mergeCell ref="K443:L443"/>
    <mergeCell ref="A157:K158"/>
    <mergeCell ref="A159:K159"/>
    <mergeCell ref="F212:J212"/>
    <mergeCell ref="A225:K226"/>
    <mergeCell ref="A227:K227"/>
    <mergeCell ref="A302:K303"/>
    <mergeCell ref="C125:E125"/>
    <mergeCell ref="C126:E126"/>
    <mergeCell ref="C127:E127"/>
    <mergeCell ref="C128:E128"/>
    <mergeCell ref="C129:E129"/>
    <mergeCell ref="C130:E130"/>
    <mergeCell ref="C119:E119"/>
    <mergeCell ref="C120:E120"/>
    <mergeCell ref="C121:E121"/>
    <mergeCell ref="C122:E122"/>
    <mergeCell ref="C123:E123"/>
    <mergeCell ref="I123:K124"/>
    <mergeCell ref="C124:E124"/>
    <mergeCell ref="B26:D26"/>
    <mergeCell ref="B27:D27"/>
    <mergeCell ref="B28:D28"/>
    <mergeCell ref="A76:K77"/>
    <mergeCell ref="A78:K78"/>
    <mergeCell ref="A115:D116"/>
    <mergeCell ref="B20:D20"/>
    <mergeCell ref="B21:D21"/>
    <mergeCell ref="B22:D22"/>
    <mergeCell ref="B23:D23"/>
    <mergeCell ref="B24:D24"/>
    <mergeCell ref="B25:D25"/>
    <mergeCell ref="B11:F11"/>
    <mergeCell ref="B15:F15"/>
    <mergeCell ref="B18:D18"/>
    <mergeCell ref="E18:F18"/>
    <mergeCell ref="G18:H18"/>
    <mergeCell ref="I18:J18"/>
    <mergeCell ref="A1:K2"/>
    <mergeCell ref="A3:K3"/>
    <mergeCell ref="A5:L5"/>
    <mergeCell ref="A6:L6"/>
    <mergeCell ref="B9:F9"/>
    <mergeCell ref="B10:F10"/>
  </mergeCells>
  <hyperlinks>
    <hyperlink ref="B15" display="https://boeportal.co.uk/SantanderUK "/>
    <hyperlink ref="G70" r:id="rId1"/>
    <hyperlink ref="F71" r:id="rId2"/>
  </hyperlinks>
  <printOptions horizontalCentered="1"/>
  <pageMargins left="0.23622047244094491" right="0.23622047244094491" top="0.74803149606299213" bottom="0.74803149606299213" header="0.31496062992125984" footer="0.31496062992125984"/>
  <pageSetup paperSize="9" scale="38" fitToHeight="0" orientation="landscape" r:id="rId3"/>
  <headerFooter alignWithMargins="0"/>
  <rowBreaks count="9" manualBreakCount="9">
    <brk id="75" max="11" man="1"/>
    <brk id="156" max="11" man="1"/>
    <brk id="224" max="11" man="1"/>
    <brk id="301" max="11" man="1"/>
    <brk id="362" max="11" man="1"/>
    <brk id="438" max="11" man="1"/>
    <brk id="519" max="11" man="1"/>
    <brk id="534" max="11" man="1"/>
    <brk id="553" max="11" man="1"/>
  </rowBreaks>
  <drawing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2D</vt:lpstr>
      <vt:lpstr>'Annex 2D'!Print_Area</vt:lpstr>
    </vt:vector>
  </TitlesOfParts>
  <Company>Santander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Panesar, Jasmine (SGCB)</dc:creator>
  <cp:lastModifiedBy>Panesar, Jasmine (SGCB)</cp:lastModifiedBy>
  <cp:lastPrinted>2019-05-29T16:37:43Z</cp:lastPrinted>
  <dcterms:created xsi:type="dcterms:W3CDTF">2019-05-29T16:27:18Z</dcterms:created>
  <dcterms:modified xsi:type="dcterms:W3CDTF">2019-05-29T16:49:09Z</dcterms:modified>
</cp:coreProperties>
</file>