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835" yWindow="145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55" i="7" s="1"/>
  <c r="B39" i="6"/>
  <c r="B38" i="6"/>
  <c r="B37" i="6"/>
  <c r="B36" i="6"/>
  <c r="B35" i="6"/>
  <c r="B34" i="6"/>
  <c r="B33" i="6"/>
  <c r="B32" i="6"/>
  <c r="B31" i="6"/>
  <c r="C36" i="8" l="1"/>
  <c r="D31" i="8"/>
  <c r="D30" i="8"/>
  <c r="D25" i="8"/>
  <c r="D24" i="8"/>
  <c r="E24" i="8" s="1"/>
  <c r="C31" i="8"/>
  <c r="C30" i="8"/>
  <c r="C25" i="8"/>
  <c r="C24" i="8"/>
  <c r="C33" i="8" s="1"/>
  <c r="D52" i="7"/>
  <c r="E52" i="7" s="1"/>
  <c r="C41" i="7"/>
  <c r="C40" i="7"/>
  <c r="C39" i="7"/>
  <c r="C53" i="7"/>
  <c r="C52" i="7"/>
  <c r="C51" i="7"/>
  <c r="C50" i="7"/>
  <c r="C49" i="7"/>
  <c r="C48" i="7"/>
  <c r="C47" i="7"/>
  <c r="C46" i="7"/>
  <c r="C45" i="7"/>
  <c r="C44" i="7"/>
  <c r="D40" i="7"/>
  <c r="E40" i="7" s="1"/>
  <c r="D39" i="7"/>
  <c r="E39" i="7" s="1"/>
  <c r="D44" i="7"/>
  <c r="E44" i="7" s="1"/>
  <c r="D45" i="7"/>
  <c r="E45" i="7" s="1"/>
  <c r="D46" i="7"/>
  <c r="E46" i="7" s="1"/>
  <c r="D47" i="7"/>
  <c r="E47" i="7" s="1"/>
  <c r="D48" i="7"/>
  <c r="E48" i="7" s="1"/>
  <c r="D49" i="7"/>
  <c r="E49" i="7" s="1"/>
  <c r="D50" i="7"/>
  <c r="E50" i="7" s="1"/>
  <c r="D51" i="7"/>
  <c r="E51" i="7" s="1"/>
  <c r="B41" i="6"/>
  <c r="E25" i="8" l="1"/>
  <c r="E30" i="8"/>
  <c r="E31" i="8"/>
  <c r="C55" i="7"/>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<sst xmlns="http://schemas.openxmlformats.org/spreadsheetml/2006/main" count="1173" uniqueCount="544">
  <si>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</si>
  <si>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</si>
  <si>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</si>
  <si>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</si>
  <si>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</si>
  <si>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</si>
  <si>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</si>
  <si>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</si>
  <si>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</si>
  <si>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</si>
  <si>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</si>
  <si>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</si>
  <si>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</si>
  <si>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</si>
  <si>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</si>
  <si>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</si>
  <si>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</si>
  <si>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</si>
  <si>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</si>
  <si>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</si>
  <si>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</si>
  <si>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</si>
  <si>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</si>
  <si>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</si>
  <si>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</si>
  <si>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</si>
  <si>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</si>
  <si>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</si>
  <si>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</si>
  <si>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</si>
  <si>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</si>
  <si>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</si>
  <si>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</si>
  <si>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</si>
  <si>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</si>
  <si>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</si>
  <si>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</si>
  <si>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</si>
  <si>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</si>
  <si>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</si>
  <si>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</si>
  <si>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</si>
  <si>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</si>
  <si>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</si>
  <si>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</si>
  <si>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</si>
  <si>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</si>
  <si>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</si>
  <si>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</si>
  <si>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</si>
  <si>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</si>
  <si>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</si>
  <si>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</si>
  <si>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</si>
  <si>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</si>
  <si>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</si>
  <si>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</si>
  <si>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</si>
  <si>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</si>
  <si>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</si>
  <si>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</si>
  <si>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</si>
  <si>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</si>
  <si>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</si>
  <si>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</si>
  <si>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</si>
  <si>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</si>
  <si>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</si>
  <si>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</si>
  <si>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</si>
  <si>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</si>
  <si>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</si>
  <si>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</si>
  <si>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</si>
  <si>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</si>
  <si>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</si>
  <si>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</si>
  <si>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</si>
  <si>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</si>
  <si>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</si>
  <si>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</si>
  <si>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</si>
  <si>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</si>
  <si>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</si>
  <si>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</si>
  <si>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</si>
  <si>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</si>
  <si>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</si>
  <si>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</si>
  <si>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</si>
  <si>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</si>
  <si>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</si>
  <si>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</si>
  <si>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</si>
  <si>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</si>
  <si>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</si>
  <si>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</si>
  <si>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</si>
  <si>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</si>
  <si>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</si>
  <si>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</si>
  <si>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</si>
  <si>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</si>
  <si>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</si>
  <si>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</si>
  <si>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</si>
  <si>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</si>
  <si>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</si>
  <si>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</si>
  <si>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</si>
  <si>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</si>
  <si>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</si>
  <si>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</si>
  <si>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</si>
  <si>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</si>
  <si>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</si>
  <si>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</si>
  <si>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</si>
  <si>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</si>
  <si>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</si>
  <si>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</si>
  <si>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</si>
  <si>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</si>
  <si>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</si>
  <si>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</si>
  <si>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</si>
  <si>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</si>
  <si>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</si>
  <si>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</si>
  <si>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</si>
  <si>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</si>
  <si>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</si>
  <si>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</si>
  <si>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</si>
  <si>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</si>
  <si>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</si>
  <si>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</si>
  <si>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</si>
  <si>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</si>
  <si>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</si>
  <si>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</si>
  <si>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</si>
  <si>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</si>
  <si>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</si>
  <si>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</si>
  <si>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</si>
  <si>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</si>
  <si>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</si>
  <si>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</si>
  <si>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</si>
  <si>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</si>
  <si>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</si>
  <si>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</si>
  <si>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</si>
  <si>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</si>
  <si>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</si>
  <si>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</si>
  <si>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</si>
  <si>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</si>
  <si>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</si>
  <si>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</si>
  <si>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</si>
  <si>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</si>
  <si>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</si>
  <si>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</si>
  <si>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</si>
  <si>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</si>
  <si>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</si>
  <si>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</si>
  <si>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</si>
  <si>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</si>
  <si>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</si>
  <si>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</si>
  <si>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</si>
  <si>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</si>
  <si>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</si>
  <si>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</si>
  <si>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</si>
  <si>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</si>
  <si>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</si>
  <si>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</si>
  <si>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</si>
  <si>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</si>
  <si>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</si>
  <si>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</si>
  <si>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</si>
  <si>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</si>
  <si>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</si>
  <si>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</si>
  <si>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</si>
  <si>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</si>
  <si>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</si>
  <si>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</si>
  <si>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</si>
  <si>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</si>
  <si>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</si>
  <si>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</si>
  <si>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</si>
  <si>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</si>
  <si>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</si>
  <si>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</si>
  <si>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</si>
  <si>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</si>
  <si>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</si>
  <si>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</si>
  <si>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</si>
  <si>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</si>
  <si>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</si>
  <si>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</si>
  <si>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</si>
  <si>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</si>
  <si>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</si>
  <si>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</si>
  <si>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</si>
  <si>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</si>
  <si>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</si>
  <si>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</si>
  <si>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</si>
  <si>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</si>
  <si>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</si>
  <si>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</si>
  <si>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</si>
  <si>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</si>
  <si>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</si>
  <si>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</si>
  <si>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</si>
  <si>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</si>
  <si>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</si>
  <si>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</si>
  <si>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</si>
  <si>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</si>
  <si>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</si>
  <si>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</si>
  <si>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</si>
  <si>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</si>
  <si>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</si>
  <si>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</si>
  <si>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</si>
  <si>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</si>
  <si>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</si>
  <si>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</si>
  <si>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</si>
  <si>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</si>
  <si>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</si>
  <si>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</si>
  <si>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</si>
  <si>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</si>
  <si>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</si>
  <si>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</si>
  <si>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</si>
  <si>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</si>
  <si>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</si>
  <si>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</si>
  <si>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</si>
  <si>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</si>
  <si>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</si>
  <si>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</si>
  <si>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</si>
  <si>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</si>
  <si>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</si>
  <si>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</si>
  <si>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</si>
  <si>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</si>
  <si>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</si>
  <si>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</si>
  <si>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</si>
  <si>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</si>
  <si>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</si>
  <si>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</si>
  <si>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</si>
  <si>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</si>
  <si>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</si>
  <si>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</si>
  <si>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</si>
  <si>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</si>
  <si>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</si>
  <si>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</si>
  <si>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</si>
  <si>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</si>
  <si>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</si>
  <si>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</si>
  <si>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</si>
  <si>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</si>
  <si>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</si>
  <si>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</si>
  <si>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</si>
  <si>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</si>
  <si>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</si>
  <si>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</si>
  <si>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</si>
  <si>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</si>
  <si>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</si>
  <si>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</si>
  <si>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</si>
  <si>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</si>
  <si>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</si>
  <si>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</si>
  <si>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</si>
  <si>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</si>
  <si>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</si>
  <si>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</si>
  <si>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</si>
  <si>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</si>
  <si>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</si>
  <si>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</si>
  <si>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</si>
  <si>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</si>
  <si>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</si>
  <si>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</si>
  <si>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</si>
  <si>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</si>
  <si>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</si>
  <si>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</si>
  <si>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</si>
  <si>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</si>
  <si>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</si>
  <si>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</si>
  <si>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</si>
  <si>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</si>
  <si>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</si>
  <si>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</si>
  <si>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</si>
  <si>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</si>
  <si>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</si>
  <si>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</si>
  <si>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</si>
  <si>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</si>
  <si>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</si>
  <si>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</si>
  <si>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</si>
  <si>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</si>
  <si>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</si>
  <si>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</si>
  <si>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</si>
  <si>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</si>
  <si>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</si>
  <si>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</si>
  <si>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</si>
  <si>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</si>
  <si>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</si>
  <si>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</si>
  <si>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</si>
  <si>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</si>
  <si>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</si>
  <si>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</si>
  <si>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</si>
  <si>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</si>
  <si>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</si>
  <si>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</si>
  <si>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</si>
  <si>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</si>
  <si>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</si>
  <si>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</si>
  <si>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</si>
  <si>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</si>
  <si>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</si>
  <si>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</si>
  <si>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</si>
  <si>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</si>
  <si>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</si>
  <si>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</si>
  <si>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</si>
  <si>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</si>
  <si>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</si>
  <si>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</si>
  <si>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</si>
  <si>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</si>
  <si>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</si>
  <si>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</si>
  <si>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</si>
  <si>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</si>
  <si>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</si>
  <si>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</si>
  <si>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</si>
  <si>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</si>
  <si>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</si>
  <si>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</si>
  <si>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</si>
  <si>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</si>
  <si>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</si>
  <si>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</si>
  <si>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</si>
  <si>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</si>
  <si>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</si>
  <si>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</si>
  <si>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</si>
  <si>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</si>
  <si>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</si>
  <si>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</si>
  <si>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</si>
  <si>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</si>
  <si>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</si>
  <si>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</si>
  <si>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</si>
  <si>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</si>
  <si>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</si>
  <si>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</si>
  <si>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</si>
  <si>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</si>
  <si>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</si>
  <si>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</si>
  <si>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</si>
  <si>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</si>
  <si>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</si>
  <si>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</si>
  <si>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</si>
  <si>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</si>
  <si>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</si>
  <si>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</si>
  <si>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</si>
  <si>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</si>
  <si>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</si>
  <si>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</si>
  <si>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</si>
  <si>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</si>
  <si>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</si>
  <si>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</si>
  <si>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</si>
  <si>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</si>
  <si>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</si>
  <si>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</si>
  <si>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</si>
  <si>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</si>
  <si>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</si>
  <si>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</si>
  <si>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</si>
  <si>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</si>
  <si>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</si>
  <si>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</si>
  <si>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</si>
  <si>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</si>
  <si>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</si>
  <si>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</si>
  <si>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</si>
  <si>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</si>
  <si>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</si>
  <si>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</si>
  <si>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</si>
  <si>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</si>
  <si>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</si>
  <si>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</si>
  <si>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</si>
  <si>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</si>
  <si>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</si>
  <si>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</si>
  <si>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</si>
  <si>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</si>
  <si>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</si>
  <si>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</si>
  <si>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</si>
  <si>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</si>
  <si>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</si>
  <si>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</si>
  <si>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</si>
  <si>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</si>
  <si>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</si>
  <si>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</si>
  <si>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</si>
  <si>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</si>
  <si>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</si>
  <si>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</si>
  <si>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</si>
  <si>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</si>
  <si>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</si>
  <si>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</si>
  <si>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</si>
  <si>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</si>
  <si>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</si>
  <si>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</si>
  <si>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</si>
  <si>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</si>
  <si>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</si>
  <si>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</si>
  <si>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</si>
  <si>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</si>
  <si>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</si>
  <si>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</si>
  <si>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</si>
  <si>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</si>
  <si>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</si>
  <si>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</si>
  <si>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</si>
  <si>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</si>
  <si>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</si>
  <si>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</si>
  <si>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</si>
  <si>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</si>
  <si>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</si>
  <si>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</si>
  <si>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</si>
  <si>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</si>
  <si>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</si>
  <si>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</si>
  <si>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</si>
  <si>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</si>
  <si>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</si>
  <si>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</si>
  <si>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</si>
  <si>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</si>
  <si>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</si>
  <si>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</si>
  <si>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</si>
  <si>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</si>
  <si>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</si>
  <si>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</si>
  <si>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</si>
  <si>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</si>
  <si>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</si>
  <si>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</si>
  <si>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</si>
  <si>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</si>
  <si>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</si>
  <si>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</si>
  <si>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</si>
  <si>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</si>
  <si>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</si>
  <si>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</si>
  <si>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</si>
  <si>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</si>
  <si>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18/03/2014-18/06/2014</t>
  </si>
  <si>
    <t>Excess Spread for the period ended 18 March 14 Annualised</t>
  </si>
  <si>
    <t>0207 756 7107</t>
  </si>
  <si>
    <t>All bonds are listed on the London Stock Exchange unless designated otherwise</t>
  </si>
  <si>
    <t>Interest Received</t>
  </si>
  <si>
    <t>Principal Received</t>
  </si>
  <si>
    <t>Interest Paid</t>
  </si>
  <si>
    <t>Principal Paid</t>
  </si>
  <si>
    <t>01-May-14 to 31-May-14</t>
  </si>
  <si>
    <t>Current value of Mortgage Loans in Pool at 31 May 2014</t>
  </si>
  <si>
    <t>Last months Closing Trust Assets at 30 April 2014</t>
  </si>
  <si>
    <t>Principal Ledger as calculated on 01 June 2014</t>
  </si>
  <si>
    <t>Funding Share as calculated on 01 June 2014</t>
  </si>
  <si>
    <t>Funding Share % as calculated on 01 June 2014</t>
  </si>
  <si>
    <t>Seller Share as calculated on 01 June 2014</t>
  </si>
  <si>
    <t>Seller Share % as calculated on 01 June 2014</t>
  </si>
  <si>
    <t>Minimum Seller Share (Amount) on 31 May 2014</t>
  </si>
  <si>
    <t>19/05/2014-18/06/2014</t>
  </si>
  <si>
    <t xml:space="preserve">As at the report date, the maximum loan size was £ 1,000,532.16, the minimum loan size was £ -6,522.39 and the average loan size was £ 96,699.98.     
</t>
  </si>
  <si>
    <t xml:space="preserve">As at the report date, the maximum remaining term for a loan was 461.00 months, the minimum remaining term was 0.00 months and the weighted average remaining term was 174.77 months.    
</t>
  </si>
  <si>
    <t xml:space="preserve">As at the report date, the maximum seasoning for a loan was 225.00 months, the minimum seasoning was 45.00 months and the weighted average seasoning was 94.60 months.    
</t>
  </si>
  <si>
    <t xml:space="preserve">As at the report date, the maximum indexed LTV was 151.58, the minimum indexed LTV was 0.00 and the weighted average indexed LTV was 60.26.     
</t>
  </si>
  <si>
    <t>As at the report date, the maximum unindexed LTV was 245.93, the minimum unindexed LTV was 0.00 and the weighted average unindexed LTV was 63.96.</t>
  </si>
  <si>
    <t>As at the report date, the maximum original LTV was 95.00,the minimum LTV at origination was 0.13 and the weighted average LTV at origination was 69.31.</t>
  </si>
  <si>
    <t>There was no collateral posted during the Reporting Period 01-May-14 to 31-May-14</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</si>
</sst>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s>
  <fonts count="87">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6176">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167" fontId="2"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5"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186"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7" fontId="45" fillId="0" borderId="0" applyFont="0" applyFill="0" applyBorder="0" applyAlignment="0" applyProtection="0">
      <alignment horizontal="righ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43" fontId="34" fillId="0" borderId="0" applyFont="0" applyFill="0" applyBorder="0" applyAlignment="0" applyProtection="0"/>
    <xf numFmtId="188" fontId="45" fillId="0" borderId="0" applyFont="0" applyFill="0" applyBorder="0" applyAlignment="0" applyProtection="0">
      <alignment horizontal="right"/>
    </xf>
    <xf numFmtId="167"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43" fontId="34" fillId="0" borderId="0" applyFont="0" applyFill="0" applyBorder="0" applyAlignment="0" applyProtection="0"/>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8" fontId="45" fillId="0" borderId="0" applyFont="0" applyFill="0" applyBorder="0" applyAlignment="0" applyProtection="0">
      <alignment horizontal="right"/>
    </xf>
    <xf numFmtId="43"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88" fontId="45" fillId="0" borderId="0" applyFont="0" applyFill="0" applyBorder="0" applyAlignment="0" applyProtection="0">
      <alignment horizontal="right"/>
    </xf>
    <xf numFmtId="170" fontId="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4" fillId="0" borderId="0" applyFont="0" applyFill="0" applyBorder="0" applyAlignment="0" applyProtection="0"/>
    <xf numFmtId="167" fontId="4" fillId="0" borderId="0" applyFont="0" applyFill="0" applyBorder="0" applyAlignment="0" applyProtection="0"/>
    <xf numFmtId="167" fontId="2"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3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9" fontId="4" fillId="0" borderId="0" applyFont="0" applyFill="0" applyBorder="0" applyAlignment="0" applyProtection="0"/>
    <xf numFmtId="43" fontId="38" fillId="0" borderId="0" applyFont="0" applyFill="0" applyBorder="0" applyAlignment="0" applyProtection="0"/>
    <xf numFmtId="167"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89"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90"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1" fontId="45" fillId="0" borderId="0" applyFont="0" applyFill="0" applyBorder="0" applyAlignment="0" applyProtection="0">
      <alignment horizontal="right"/>
    </xf>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92" fontId="45" fillId="0" borderId="0" applyFont="0" applyFill="0" applyBorder="0" applyAlignment="0" applyProtection="0">
      <alignment horizontal="right"/>
    </xf>
    <xf numFmtId="192" fontId="45" fillId="0" borderId="0" applyFont="0" applyFill="0" applyBorder="0" applyAlignment="0" applyProtection="0">
      <alignment horizontal="right"/>
    </xf>
    <xf numFmtId="192" fontId="45" fillId="0" borderId="0" applyFont="0" applyFill="0" applyBorder="0" applyAlignment="0" applyProtection="0">
      <alignment horizontal="right"/>
    </xf>
    <xf numFmtId="192" fontId="45" fillId="0" borderId="0" applyFont="0" applyFill="0" applyBorder="0" applyAlignment="0" applyProtection="0">
      <alignment horizontal="right"/>
    </xf>
    <xf numFmtId="192" fontId="45" fillId="0" borderId="0" applyFont="0" applyFill="0" applyBorder="0" applyAlignment="0" applyProtection="0">
      <alignment horizontal="right"/>
    </xf>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3"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4"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7"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8"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9"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200"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201"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202" fontId="77" fillId="0" borderId="0" applyFont="0" applyFill="0" applyBorder="0" applyAlignment="0" applyProtection="0"/>
    <xf numFmtId="190"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4"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167" fontId="1" fillId="0" borderId="0" applyFont="0" applyFill="0" applyBorder="0" applyAlignment="0" applyProtection="0"/>
    <xf numFmtId="0" fontId="86" fillId="0" borderId="0"/>
    <xf numFmtId="170" fontId="4" fillId="0" borderId="0" applyFont="0" applyFill="0" applyBorder="0" applyAlignment="0" applyProtection="0"/>
    <xf numFmtId="0" fontId="86" fillId="0" borderId="0"/>
    <xf numFmtId="0" fontId="86" fillId="0" borderId="0"/>
    <xf numFmtId="170" fontId="4" fillId="0" borderId="0" applyFont="0" applyFill="0" applyBorder="0" applyAlignment="0" applyProtection="0"/>
    <xf numFmtId="0" fontId="86" fillId="0" borderId="0"/>
    <xf numFmtId="0" fontId="86" fillId="0" borderId="0"/>
    <xf numFmtId="0" fontId="86" fillId="0" borderId="0"/>
    <xf numFmtId="170" fontId="4" fillId="0" borderId="0" applyFont="0" applyFill="0" applyBorder="0" applyAlignment="0" applyProtection="0"/>
    <xf numFmtId="0" fontId="86" fillId="0" borderId="0"/>
    <xf numFmtId="170" fontId="4" fillId="0" borderId="0" applyFont="0" applyFill="0" applyBorder="0" applyAlignment="0" applyProtection="0"/>
    <xf numFmtId="0" fontId="86" fillId="0" borderId="0"/>
    <xf numFmtId="170" fontId="4" fillId="0" borderId="0" applyFont="0" applyFill="0" applyBorder="0" applyAlignment="0" applyProtection="0"/>
    <xf numFmtId="0" fontId="86" fillId="0" borderId="0"/>
    <xf numFmtId="0" fontId="86" fillId="0" borderId="0"/>
    <xf numFmtId="0" fontId="86"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86" fillId="0" borderId="0"/>
    <xf numFmtId="170" fontId="4" fillId="0" borderId="0" applyFont="0" applyFill="0" applyBorder="0" applyAlignment="0" applyProtection="0"/>
    <xf numFmtId="0" fontId="86" fillId="0" borderId="0"/>
    <xf numFmtId="170" fontId="4" fillId="0" borderId="0" applyFont="0" applyFill="0" applyBorder="0" applyAlignment="0" applyProtection="0"/>
    <xf numFmtId="170" fontId="4" fillId="0" borderId="0" applyFont="0" applyFill="0" applyBorder="0" applyAlignment="0" applyProtection="0"/>
    <xf numFmtId="0" fontId="86"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86" fillId="0" borderId="0"/>
    <xf numFmtId="170"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6" fillId="0" borderId="0"/>
    <xf numFmtId="167" fontId="8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167" fontId="86"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0" fontId="34" fillId="0" borderId="0"/>
    <xf numFmtId="0" fontId="4" fillId="32" borderId="36" applyNumberFormat="0" applyFont="0" applyAlignment="0" applyProtection="0"/>
    <xf numFmtId="0" fontId="86" fillId="0" borderId="0"/>
    <xf numFmtId="166" fontId="86" fillId="0" borderId="0" applyFont="0" applyFill="0" applyBorder="0" applyAlignment="0" applyProtection="0"/>
    <xf numFmtId="166" fontId="86" fillId="0" borderId="0" applyFont="0" applyFill="0" applyBorder="0" applyAlignment="0" applyProtection="0"/>
    <xf numFmtId="0" fontId="86" fillId="0" borderId="0"/>
    <xf numFmtId="0" fontId="86" fillId="0" borderId="0"/>
    <xf numFmtId="0" fontId="86" fillId="0" borderId="0"/>
  </cellStyleXfs>
  <cellXfs count="871">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9"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9" fontId="19" fillId="0" borderId="13" xfId="1" applyNumberFormat="1" applyFont="1" applyFill="1" applyBorder="1"/>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8" fontId="19" fillId="0" borderId="0" xfId="12" applyNumberFormat="1" applyFont="1" applyFill="1" applyBorder="1" applyAlignment="1">
      <alignment horizontal="right"/>
    </xf>
    <xf numFmtId="172"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72"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8" fontId="19" fillId="0" borderId="0" xfId="9" quotePrefix="1" applyNumberFormat="1" applyFont="1" applyFill="1" applyBorder="1" applyAlignment="1">
      <alignment horizontal="right"/>
    </xf>
    <xf numFmtId="168" fontId="19" fillId="0" borderId="0" xfId="9" applyNumberFormat="1" applyFont="1" applyFill="1" applyBorder="1" applyAlignment="1">
      <alignment horizontal="left"/>
    </xf>
    <xf numFmtId="170" fontId="18" fillId="0" borderId="0" xfId="9" applyNumberFormat="1" applyFont="1" applyFill="1" applyBorder="1" applyAlignment="1">
      <alignment horizontal="right"/>
    </xf>
    <xf numFmtId="173" fontId="19" fillId="0" borderId="0" xfId="9" applyNumberFormat="1" applyFont="1" applyFill="1" applyBorder="1"/>
    <xf numFmtId="0" fontId="2" fillId="0" borderId="16" xfId="2" applyFont="1" applyBorder="1"/>
    <xf numFmtId="165" fontId="18" fillId="0" borderId="16" xfId="9" quotePrefix="1" applyNumberFormat="1" applyFont="1" applyFill="1" applyBorder="1" applyAlignment="1">
      <alignment horizontal="left"/>
    </xf>
    <xf numFmtId="165" fontId="18" fillId="0" borderId="11" xfId="9" quotePrefix="1" applyNumberFormat="1" applyFont="1" applyFill="1" applyBorder="1" applyAlignment="1">
      <alignment horizontal="left"/>
    </xf>
    <xf numFmtId="165" fontId="19" fillId="0" borderId="18" xfId="9" quotePrefix="1" applyNumberFormat="1" applyFont="1" applyFill="1" applyBorder="1" applyAlignment="1">
      <alignment horizontal="left"/>
    </xf>
    <xf numFmtId="165"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70" fontId="19" fillId="0" borderId="0" xfId="9" applyNumberFormat="1" applyFont="1" applyFill="1" applyBorder="1" applyAlignment="1">
      <alignment horizontal="left"/>
    </xf>
    <xf numFmtId="0" fontId="2" fillId="0" borderId="19" xfId="2" applyFont="1" applyBorder="1"/>
    <xf numFmtId="170" fontId="18" fillId="0" borderId="19" xfId="9" quotePrefix="1" applyNumberFormat="1" applyFont="1" applyFill="1" applyBorder="1" applyAlignment="1">
      <alignment horizontal="left"/>
    </xf>
    <xf numFmtId="170"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70" fontId="19" fillId="0" borderId="12" xfId="9" applyNumberFormat="1" applyFont="1" applyFill="1" applyBorder="1" applyAlignment="1">
      <alignment horizontal="right"/>
    </xf>
    <xf numFmtId="174"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70" fontId="19" fillId="0" borderId="18" xfId="9" quotePrefix="1" applyNumberFormat="1" applyFont="1" applyFill="1" applyBorder="1" applyAlignment="1">
      <alignment horizontal="left"/>
    </xf>
    <xf numFmtId="170" fontId="19" fillId="0" borderId="12" xfId="9" quotePrefix="1" applyNumberFormat="1" applyFont="1" applyFill="1" applyBorder="1" applyAlignment="1">
      <alignment horizontal="left"/>
    </xf>
    <xf numFmtId="165" fontId="18" fillId="0" borderId="19" xfId="9" quotePrefix="1" applyNumberFormat="1" applyFont="1" applyFill="1" applyBorder="1" applyAlignment="1">
      <alignment horizontal="left"/>
    </xf>
    <xf numFmtId="165" fontId="18" fillId="0" borderId="13" xfId="9" quotePrefix="1" applyNumberFormat="1" applyFont="1" applyFill="1" applyBorder="1" applyAlignment="1">
      <alignment horizontal="left"/>
    </xf>
    <xf numFmtId="165" fontId="18" fillId="0" borderId="0" xfId="9" quotePrefix="1" applyNumberFormat="1" applyFont="1" applyFill="1" applyBorder="1" applyAlignment="1">
      <alignment horizontal="left"/>
    </xf>
    <xf numFmtId="0" fontId="2" fillId="0" borderId="0" xfId="2"/>
    <xf numFmtId="170" fontId="19" fillId="0" borderId="11" xfId="12" applyFont="1" applyFill="1" applyBorder="1" applyAlignment="1">
      <alignment horizontal="left"/>
    </xf>
    <xf numFmtId="170" fontId="19" fillId="0" borderId="12" xfId="12" applyFont="1" applyFill="1" applyBorder="1" applyAlignment="1">
      <alignment horizontal="right" vertical="top"/>
    </xf>
    <xf numFmtId="170" fontId="19" fillId="0" borderId="12" xfId="12" applyFont="1" applyFill="1" applyBorder="1" applyAlignment="1">
      <alignment horizontal="right"/>
    </xf>
    <xf numFmtId="170" fontId="19" fillId="0" borderId="12" xfId="12" applyFont="1" applyFill="1" applyBorder="1" applyAlignment="1">
      <alignment horizontal="left"/>
    </xf>
    <xf numFmtId="170" fontId="19" fillId="0" borderId="13" xfId="12" applyFont="1" applyFill="1" applyBorder="1" applyAlignment="1">
      <alignment horizontal="right"/>
    </xf>
    <xf numFmtId="0" fontId="18" fillId="0" borderId="0" xfId="18" applyFont="1" applyFill="1" applyBorder="1" applyAlignment="1">
      <alignment vertical="top" wrapText="1"/>
    </xf>
    <xf numFmtId="170" fontId="23" fillId="0" borderId="13" xfId="12" applyFont="1" applyBorder="1"/>
    <xf numFmtId="0" fontId="18" fillId="0" borderId="14" xfId="2" applyFont="1" applyFill="1" applyBorder="1" applyAlignment="1">
      <alignment horizontal="left"/>
    </xf>
    <xf numFmtId="175"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70"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0" fontId="19" fillId="0" borderId="0" xfId="15" applyNumberFormat="1" applyFont="1" applyFill="1" applyBorder="1" applyAlignment="1">
      <alignment horizontal="right"/>
    </xf>
    <xf numFmtId="0" fontId="25" fillId="0" borderId="24" xfId="2" applyFont="1" applyBorder="1"/>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0" fontId="25" fillId="0" borderId="24" xfId="2" applyFont="1" applyFill="1" applyBorder="1"/>
    <xf numFmtId="168"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0" fontId="23" fillId="0" borderId="24" xfId="12" applyFont="1" applyBorder="1"/>
    <xf numFmtId="175"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0" fontId="23" fillId="0" borderId="12" xfId="2" applyFont="1" applyBorder="1"/>
    <xf numFmtId="176"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70" fontId="2" fillId="0" borderId="0" xfId="2" applyNumberFormat="1"/>
    <xf numFmtId="0" fontId="23" fillId="0" borderId="13" xfId="2" applyFont="1" applyBorder="1"/>
    <xf numFmtId="176"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6"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70" fontId="2" fillId="0" borderId="0" xfId="12" applyFont="1"/>
    <xf numFmtId="0" fontId="21" fillId="3" borderId="11" xfId="2" applyFont="1" applyFill="1" applyBorder="1" applyAlignment="1">
      <alignment horizontal="center"/>
    </xf>
    <xf numFmtId="0" fontId="21" fillId="3" borderId="13" xfId="2" applyFont="1" applyFill="1" applyBorder="1" applyAlignment="1">
      <alignment horizontal="center"/>
    </xf>
    <xf numFmtId="0" fontId="21" fillId="3" borderId="12" xfId="2" applyFont="1" applyFill="1" applyBorder="1" applyAlignment="1">
      <alignment horizontal="center"/>
    </xf>
    <xf numFmtId="0" fontId="19" fillId="0" borderId="11" xfId="2" applyFont="1" applyFill="1" applyBorder="1" applyAlignment="1">
      <alignment horizontal="left"/>
    </xf>
    <xf numFmtId="10" fontId="19" fillId="0" borderId="12" xfId="15" quotePrefix="1" applyNumberFormat="1" applyFont="1" applyFill="1" applyBorder="1" applyAlignment="1"/>
    <xf numFmtId="0" fontId="19" fillId="0" borderId="24" xfId="2" applyFont="1" applyFill="1" applyBorder="1" applyAlignment="1">
      <alignment horizontal="lef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7"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8"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6" fontId="19" fillId="0" borderId="14" xfId="2" applyNumberFormat="1" applyFont="1" applyFill="1" applyBorder="1" applyAlignment="1">
      <alignment horizontal="center"/>
    </xf>
    <xf numFmtId="176" fontId="19" fillId="0" borderId="11" xfId="2" applyNumberFormat="1" applyFont="1" applyFill="1" applyBorder="1" applyAlignment="1">
      <alignment horizontal="center"/>
    </xf>
    <xf numFmtId="179"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8" fontId="19" fillId="0" borderId="12" xfId="22"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8"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6" fontId="19" fillId="0" borderId="0" xfId="22" applyNumberFormat="1" applyFont="1" applyFill="1" applyBorder="1" applyAlignment="1">
      <alignment horizontal="center"/>
    </xf>
    <xf numFmtId="176" fontId="19" fillId="0" borderId="12" xfId="7" applyNumberFormat="1" applyFont="1" applyFill="1" applyBorder="1" applyAlignment="1">
      <alignment horizontal="center"/>
    </xf>
    <xf numFmtId="179" fontId="19" fillId="0" borderId="18" xfId="7" applyNumberFormat="1" applyFont="1" applyFill="1" applyBorder="1" applyAlignment="1">
      <alignment horizontal="center"/>
    </xf>
    <xf numFmtId="172" fontId="19" fillId="0" borderId="0" xfId="15" applyNumberFormat="1" applyFont="1" applyFill="1" applyBorder="1" applyAlignment="1">
      <alignment horizontal="center"/>
    </xf>
    <xf numFmtId="172"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8"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80"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8" fontId="18" fillId="0" borderId="0" xfId="9" applyNumberFormat="1" applyFont="1" applyFill="1" applyBorder="1" applyAlignment="1">
      <alignment horizontal="right"/>
    </xf>
    <xf numFmtId="172" fontId="18" fillId="0" borderId="0" xfId="1" applyNumberFormat="1" applyFont="1" applyFill="1" applyBorder="1" applyAlignment="1">
      <alignment horizontal="right"/>
    </xf>
    <xf numFmtId="172"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72" fontId="18" fillId="0" borderId="0" xfId="2" applyNumberFormat="1" applyFont="1" applyFill="1" applyBorder="1"/>
    <xf numFmtId="176" fontId="19" fillId="0" borderId="0" xfId="2" applyNumberFormat="1" applyFont="1" applyFill="1" applyBorder="1" applyAlignment="1">
      <alignment horizontal="center"/>
    </xf>
    <xf numFmtId="179"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6"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8"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8"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8"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72" fontId="18" fillId="0" borderId="0" xfId="15" applyNumberFormat="1" applyFont="1" applyFill="1" applyBorder="1" applyAlignment="1">
      <alignment horizontal="right"/>
    </xf>
    <xf numFmtId="170"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3" fontId="23" fillId="0" borderId="18" xfId="7" applyNumberFormat="1" applyFont="1" applyFill="1" applyBorder="1"/>
    <xf numFmtId="173" fontId="23" fillId="0" borderId="18" xfId="2" applyNumberFormat="1" applyFont="1" applyFill="1" applyBorder="1"/>
    <xf numFmtId="0" fontId="23" fillId="0" borderId="13" xfId="2" applyFont="1" applyFill="1" applyBorder="1"/>
    <xf numFmtId="173"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7"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8"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6" fontId="19" fillId="0" borderId="14" xfId="7" applyNumberFormat="1" applyFont="1" applyFill="1" applyBorder="1" applyAlignment="1">
      <alignment horizontal="center"/>
    </xf>
    <xf numFmtId="176" fontId="19" fillId="0" borderId="11" xfId="7" applyNumberFormat="1" applyFont="1" applyFill="1" applyBorder="1" applyAlignment="1">
      <alignment horizontal="center"/>
    </xf>
    <xf numFmtId="179" fontId="19" fillId="0" borderId="16" xfId="7" applyNumberFormat="1" applyFont="1" applyFill="1" applyBorder="1" applyAlignment="1">
      <alignment horizontal="center"/>
    </xf>
    <xf numFmtId="181"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8"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72" fontId="18" fillId="0" borderId="0" xfId="7" applyNumberFormat="1" applyFont="1" applyFill="1" applyBorder="1"/>
    <xf numFmtId="10" fontId="18" fillId="0" borderId="0" xfId="7" applyNumberFormat="1" applyFont="1" applyFill="1" applyBorder="1"/>
    <xf numFmtId="180"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7"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8"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6" fontId="19" fillId="0" borderId="14" xfId="7" applyNumberFormat="1" applyFont="1" applyFill="1" applyBorder="1" applyAlignment="1" applyProtection="1">
      <alignment horizontal="center"/>
    </xf>
    <xf numFmtId="176" fontId="19" fillId="0" borderId="11" xfId="7" applyNumberFormat="1" applyFont="1" applyFill="1" applyBorder="1" applyAlignment="1" applyProtection="1">
      <alignment horizontal="center"/>
    </xf>
    <xf numFmtId="179"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8" fontId="19" fillId="0" borderId="12" xfId="22" applyNumberFormat="1" applyFont="1" applyFill="1" applyBorder="1" applyAlignment="1" applyProtection="1">
      <alignment horizontal="right"/>
    </xf>
    <xf numFmtId="170"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7" fontId="19" fillId="0" borderId="12" xfId="7" applyNumberFormat="1" applyFont="1" applyFill="1" applyBorder="1" applyAlignment="1">
      <alignment horizontal="center"/>
    </xf>
    <xf numFmtId="177" fontId="19" fillId="0" borderId="0" xfId="7" applyNumberFormat="1" applyFont="1" applyFill="1" applyBorder="1" applyAlignment="1">
      <alignment horizontal="center"/>
    </xf>
    <xf numFmtId="165" fontId="23" fillId="0" borderId="12" xfId="12" applyNumberFormat="1" applyFont="1" applyFill="1" applyBorder="1" applyProtection="1"/>
    <xf numFmtId="176" fontId="19" fillId="0" borderId="0" xfId="29" applyNumberFormat="1" applyFont="1" applyFill="1" applyBorder="1" applyAlignment="1" applyProtection="1">
      <alignment horizontal="center"/>
    </xf>
    <xf numFmtId="176" fontId="19" fillId="0" borderId="12" xfId="7" applyNumberFormat="1" applyFont="1" applyFill="1" applyBorder="1" applyAlignment="1" applyProtection="1">
      <alignment horizontal="center"/>
    </xf>
    <xf numFmtId="179"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72" fontId="21" fillId="0" borderId="13" xfId="28" quotePrefix="1" applyNumberFormat="1" applyFont="1" applyFill="1" applyBorder="1" applyAlignment="1" applyProtection="1">
      <alignment wrapText="1"/>
    </xf>
    <xf numFmtId="172" fontId="21" fillId="0" borderId="15" xfId="28" quotePrefix="1" applyNumberFormat="1" applyFont="1" applyFill="1" applyBorder="1" applyAlignment="1" applyProtection="1">
      <alignment wrapText="1"/>
    </xf>
    <xf numFmtId="168"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72" fontId="18" fillId="0" borderId="0" xfId="7" applyNumberFormat="1" applyFont="1" applyFill="1" applyBorder="1" applyProtection="1"/>
    <xf numFmtId="10" fontId="18" fillId="0" borderId="0" xfId="7" applyNumberFormat="1" applyFont="1" applyFill="1" applyBorder="1" applyProtection="1"/>
    <xf numFmtId="180"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70" fontId="18" fillId="0" borderId="0" xfId="22" applyNumberFormat="1" applyFont="1" applyFill="1" applyBorder="1" applyAlignment="1">
      <alignment horizontal="right"/>
    </xf>
    <xf numFmtId="0" fontId="18" fillId="0" borderId="0" xfId="7" applyFont="1" applyFill="1" applyBorder="1" applyAlignment="1">
      <alignment horizontal="right"/>
    </xf>
    <xf numFmtId="178" fontId="18" fillId="0" borderId="0" xfId="22" applyNumberFormat="1" applyFont="1" applyFill="1" applyBorder="1" applyAlignment="1">
      <alignment horizontal="right"/>
    </xf>
    <xf numFmtId="172"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179"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82"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81"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0" fontId="19" fillId="0" borderId="13" xfId="7" applyFont="1" applyFill="1" applyBorder="1" applyAlignment="1">
      <alignment horizontal="right"/>
    </xf>
    <xf numFmtId="0" fontId="19" fillId="0" borderId="19" xfId="7" applyFont="1" applyFill="1" applyBorder="1" applyAlignment="1">
      <alignment horizontal="right"/>
    </xf>
    <xf numFmtId="170"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164"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164"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183"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0" fontId="2" fillId="0" borderId="13" xfId="2" applyFill="1" applyBorder="1"/>
    <xf numFmtId="164" fontId="19" fillId="0" borderId="15" xfId="2" applyNumberFormat="1" applyFont="1" applyFill="1" applyBorder="1" applyAlignment="1">
      <alignment horizontal="right"/>
    </xf>
    <xf numFmtId="10" fontId="19" fillId="0" borderId="0" xfId="15" applyNumberFormat="1" applyFont="1" applyFill="1" applyBorder="1"/>
    <xf numFmtId="164" fontId="19" fillId="0" borderId="0" xfId="2" applyNumberFormat="1" applyFont="1" applyFill="1" applyBorder="1" applyAlignment="1">
      <alignment horizontal="right"/>
    </xf>
    <xf numFmtId="173" fontId="19" fillId="0" borderId="11" xfId="2" applyNumberFormat="1" applyFont="1" applyFill="1" applyBorder="1" applyAlignment="1">
      <alignment horizontal="center"/>
    </xf>
    <xf numFmtId="173" fontId="19" fillId="0" borderId="12" xfId="2" applyNumberFormat="1" applyFont="1" applyFill="1" applyBorder="1" applyAlignment="1">
      <alignment horizontal="center"/>
    </xf>
    <xf numFmtId="172"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3" fontId="19" fillId="0" borderId="13" xfId="2" applyNumberFormat="1" applyFont="1" applyFill="1" applyBorder="1" applyAlignment="1">
      <alignment horizontal="center"/>
    </xf>
    <xf numFmtId="164" fontId="19" fillId="0" borderId="0" xfId="2" applyNumberFormat="1" applyFont="1" applyFill="1" applyBorder="1" applyAlignment="1">
      <alignment horizontal="right" wrapText="1"/>
    </xf>
    <xf numFmtId="172"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164" fontId="21" fillId="3" borderId="11" xfId="2" applyNumberFormat="1" applyFont="1" applyFill="1" applyBorder="1" applyAlignment="1">
      <alignment horizontal="right"/>
    </xf>
    <xf numFmtId="0" fontId="21" fillId="3" borderId="17" xfId="2" applyFont="1" applyFill="1" applyBorder="1" applyAlignment="1">
      <alignment horizontal="left"/>
    </xf>
    <xf numFmtId="164" fontId="21" fillId="3" borderId="13" xfId="2" applyNumberFormat="1" applyFont="1" applyFill="1" applyBorder="1" applyAlignment="1">
      <alignment horizontal="right"/>
    </xf>
    <xf numFmtId="0" fontId="2" fillId="0" borderId="13" xfId="2" applyBorder="1"/>
    <xf numFmtId="0" fontId="2" fillId="0" borderId="19" xfId="2" applyBorder="1"/>
    <xf numFmtId="164" fontId="19" fillId="0" borderId="11" xfId="2" applyNumberFormat="1" applyFont="1" applyFill="1" applyBorder="1" applyAlignment="1">
      <alignment horizontal="right"/>
    </xf>
    <xf numFmtId="164" fontId="19" fillId="0" borderId="12" xfId="2" applyNumberFormat="1" applyFont="1" applyFill="1" applyBorder="1" applyAlignment="1">
      <alignment horizontal="right"/>
    </xf>
    <xf numFmtId="164"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4"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4" fontId="29" fillId="0" borderId="0" xfId="12" applyNumberFormat="1" applyFont="1"/>
    <xf numFmtId="167"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70" fontId="23" fillId="0" borderId="12" xfId="12" applyFont="1" applyFill="1" applyBorder="1"/>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4" fontId="23" fillId="0" borderId="12" xfId="12" applyNumberFormat="1" applyFont="1" applyFill="1" applyBorder="1"/>
    <xf numFmtId="0" fontId="2" fillId="0" borderId="0" xfId="2" applyFill="1"/>
    <xf numFmtId="172"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70" fontId="23" fillId="0" borderId="13" xfId="12" applyFont="1" applyFill="1" applyBorder="1"/>
    <xf numFmtId="10" fontId="23" fillId="0" borderId="13" xfId="1" applyNumberFormat="1" applyFont="1" applyFill="1" applyBorder="1" applyAlignment="1">
      <alignment horizontal="center" vertical="center"/>
    </xf>
    <xf numFmtId="172" fontId="23" fillId="0" borderId="13" xfId="1" applyNumberFormat="1" applyFont="1" applyFill="1" applyBorder="1" applyAlignment="1">
      <alignment horizontal="center"/>
    </xf>
    <xf numFmtId="184"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72"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72"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72"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8"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9" fontId="19" fillId="2" borderId="13" xfId="1" applyNumberFormat="1" applyFont="1" applyFill="1" applyBorder="1"/>
    <xf numFmtId="168" fontId="21" fillId="0" borderId="0" xfId="9" quotePrefix="1" applyNumberFormat="1" applyFont="1" applyFill="1" applyBorder="1" applyAlignment="1">
      <alignment horizontal="center" wrapText="1"/>
    </xf>
    <xf numFmtId="14" fontId="2" fillId="0" borderId="0" xfId="2" applyNumberFormat="1" applyFill="1"/>
    <xf numFmtId="14" fontId="18" fillId="0" borderId="0" xfId="18" applyNumberFormat="1" applyFont="1"/>
    <xf numFmtId="14" fontId="4" fillId="0" borderId="0" xfId="18" applyNumberFormat="1"/>
    <xf numFmtId="14" fontId="2" fillId="0" borderId="0" xfId="2" applyNumberFormat="1"/>
    <xf numFmtId="14" fontId="19" fillId="0" borderId="0" xfId="7" quotePrefix="1" applyNumberFormat="1" applyFont="1" applyFill="1" applyBorder="1" applyAlignment="1" applyProtection="1">
      <alignment horizontal="center"/>
    </xf>
    <xf numFmtId="14" fontId="2" fillId="0" borderId="0" xfId="2" applyNumberFormat="1" applyFont="1" applyBorder="1"/>
    <xf numFmtId="14" fontId="13"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3" borderId="11" xfId="7" applyNumberFormat="1" applyFont="1" applyFill="1" applyBorder="1" applyAlignment="1">
      <alignment horizontal="center" vertical="center" wrapText="1"/>
    </xf>
    <xf numFmtId="14" fontId="19" fillId="0" borderId="0" xfId="2" applyNumberFormat="1" applyFont="1" applyFill="1" applyBorder="1" applyAlignment="1"/>
    <xf numFmtId="203" fontId="19" fillId="0" borderId="12" xfId="14" quotePrefix="1" applyNumberFormat="1" applyFont="1" applyFill="1" applyBorder="1" applyAlignment="1">
      <alignment horizontal="right"/>
    </xf>
    <xf numFmtId="203" fontId="19" fillId="0" borderId="23" xfId="14" quotePrefix="1" applyNumberFormat="1" applyFont="1" applyFill="1" applyBorder="1" applyAlignment="1">
      <alignment horizontal="right"/>
    </xf>
    <xf numFmtId="171" fontId="23" fillId="0" borderId="24" xfId="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24" xfId="15" quotePrefix="1" applyNumberFormat="1" applyFont="1" applyFill="1" applyBorder="1" applyAlignment="1"/>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3" fillId="0" borderId="14" xfId="8" applyFont="1" applyFill="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2" fillId="36" borderId="12" xfId="7" applyFont="1" applyFill="1" applyBorder="1" applyAlignment="1">
      <alignment vertical="center"/>
    </xf>
    <xf numFmtId="165" fontId="2" fillId="0" borderId="0" xfId="2" applyNumberFormat="1" applyFont="1" applyFill="1" applyBorder="1"/>
    <xf numFmtId="0" fontId="18" fillId="0" borderId="20" xfId="2" applyFont="1" applyFill="1" applyBorder="1" applyAlignment="1">
      <alignment wrapText="1"/>
    </xf>
    <xf numFmtId="170" fontId="19" fillId="0" borderId="0" xfId="12" applyFont="1" applyFill="1" applyBorder="1" applyAlignment="1">
      <alignment horizontal="right"/>
    </xf>
    <xf numFmtId="10" fontId="19" fillId="0" borderId="18" xfId="20" applyNumberFormat="1" applyFont="1" applyFill="1" applyBorder="1" applyAlignment="1">
      <alignment horizontal="right"/>
    </xf>
    <xf numFmtId="10" fontId="19" fillId="0" borderId="19" xfId="20" applyNumberFormat="1" applyFont="1" applyFill="1" applyBorder="1" applyAlignment="1">
      <alignment horizontal="right"/>
    </xf>
    <xf numFmtId="0" fontId="21" fillId="0" borderId="0" xfId="2" applyFont="1" applyFill="1" applyBorder="1" applyAlignment="1">
      <alignment horizontal="center" vertical="center" wrapText="1"/>
    </xf>
    <xf numFmtId="0" fontId="23" fillId="0" borderId="0" xfId="13" applyFont="1"/>
    <xf numFmtId="0" fontId="23" fillId="0" borderId="0" xfId="13" applyFont="1" applyAlignment="1">
      <alignment horizontal="left" vertical="top"/>
    </xf>
    <xf numFmtId="0" fontId="18" fillId="0" borderId="0" xfId="13" applyFont="1" applyAlignment="1">
      <alignment horizontal="left" vertical="top" wrapText="1"/>
    </xf>
    <xf numFmtId="0" fontId="19" fillId="0" borderId="0" xfId="18" applyFont="1"/>
    <xf numFmtId="9" fontId="19" fillId="0" borderId="16" xfId="1" applyNumberFormat="1" applyFont="1" applyFill="1" applyBorder="1" applyAlignment="1">
      <alignment horizontal="right"/>
    </xf>
    <xf numFmtId="14" fontId="23" fillId="0" borderId="12" xfId="2" applyNumberFormat="1" applyFont="1" applyFill="1" applyBorder="1" applyAlignment="1">
      <alignment horizontal="left"/>
    </xf>
    <xf numFmtId="167" fontId="19" fillId="0" borderId="18" xfId="15572" applyFont="1" applyFill="1" applyBorder="1" applyAlignment="1">
      <alignment horizontal="center"/>
    </xf>
    <xf numFmtId="168" fontId="19" fillId="0" borderId="11" xfId="9" applyNumberFormat="1" applyFont="1" applyFill="1" applyBorder="1" applyAlignment="1">
      <alignment horizontal="right"/>
    </xf>
    <xf numFmtId="169" fontId="19" fillId="0" borderId="13" xfId="9" applyNumberFormat="1" applyFont="1" applyFill="1" applyBorder="1" applyAlignment="1">
      <alignment horizontal="right"/>
    </xf>
    <xf numFmtId="168" fontId="19" fillId="0" borderId="11" xfId="11" applyNumberFormat="1" applyFont="1" applyFill="1" applyBorder="1" applyAlignment="1">
      <alignment horizontal="right"/>
    </xf>
    <xf numFmtId="169" fontId="19" fillId="0" borderId="12" xfId="11" applyNumberFormat="1" applyFont="1" applyFill="1" applyBorder="1" applyAlignment="1">
      <alignment horizontal="right"/>
    </xf>
    <xf numFmtId="168" fontId="19" fillId="0" borderId="18" xfId="14" quotePrefix="1" applyNumberFormat="1" applyFont="1" applyFill="1" applyBorder="1" applyAlignment="1">
      <alignment horizontal="right"/>
    </xf>
    <xf numFmtId="168" fontId="19" fillId="0" borderId="20" xfId="14" quotePrefix="1" applyNumberFormat="1" applyFont="1" applyFill="1" applyBorder="1" applyAlignment="1">
      <alignment horizontal="right"/>
    </xf>
    <xf numFmtId="168" fontId="19" fillId="0" borderId="23" xfId="14" quotePrefix="1" applyNumberFormat="1" applyFont="1" applyFill="1" applyBorder="1" applyAlignment="1">
      <alignment horizontal="right"/>
    </xf>
    <xf numFmtId="165" fontId="19" fillId="0" borderId="18" xfId="9" quotePrefix="1" applyNumberFormat="1" applyFont="1" applyFill="1" applyBorder="1" applyAlignment="1">
      <alignment horizontal="left"/>
    </xf>
    <xf numFmtId="165" fontId="19" fillId="0" borderId="12" xfId="9" quotePrefix="1" applyNumberFormat="1" applyFont="1" applyFill="1" applyBorder="1" applyAlignment="1">
      <alignment horizontal="left"/>
    </xf>
    <xf numFmtId="175" fontId="19" fillId="0" borderId="13" xfId="9" applyNumberFormat="1" applyFont="1" applyFill="1" applyBorder="1" applyAlignment="1">
      <alignment horizontal="left"/>
    </xf>
    <xf numFmtId="175" fontId="19" fillId="0" borderId="17" xfId="9" applyNumberFormat="1" applyFont="1" applyFill="1" applyBorder="1" applyAlignment="1">
      <alignment horizontal="left"/>
    </xf>
    <xf numFmtId="10" fontId="19" fillId="0" borderId="13"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70" fontId="19" fillId="0" borderId="16" xfId="16" applyFont="1" applyFill="1" applyBorder="1" applyAlignment="1">
      <alignment horizontal="left"/>
    </xf>
    <xf numFmtId="170" fontId="19" fillId="0" borderId="18" xfId="16" applyFont="1" applyFill="1" applyBorder="1" applyAlignment="1">
      <alignment horizontal="left"/>
    </xf>
    <xf numFmtId="170" fontId="19" fillId="0" borderId="19" xfId="16" applyFont="1" applyFill="1" applyBorder="1" applyAlignment="1">
      <alignment horizontal="left"/>
    </xf>
    <xf numFmtId="168" fontId="19" fillId="0" borderId="11" xfId="9" applyNumberFormat="1" applyFont="1" applyFill="1" applyBorder="1" applyAlignment="1">
      <alignment horizontal="right"/>
    </xf>
    <xf numFmtId="175" fontId="19" fillId="0" borderId="14" xfId="9" applyNumberFormat="1" applyFont="1" applyFill="1" applyBorder="1" applyAlignment="1">
      <alignment horizontal="right"/>
    </xf>
    <xf numFmtId="175" fontId="19" fillId="0" borderId="0" xfId="9" applyNumberFormat="1" applyFont="1" applyFill="1" applyBorder="1" applyAlignment="1">
      <alignment horizontal="right"/>
    </xf>
    <xf numFmtId="168" fontId="23" fillId="0" borderId="24" xfId="9" applyNumberFormat="1" applyFont="1" applyBorder="1"/>
    <xf numFmtId="168" fontId="19" fillId="0" borderId="12" xfId="9" applyNumberFormat="1" applyFont="1" applyFill="1" applyBorder="1" applyAlignment="1">
      <alignment horizontal="right"/>
    </xf>
    <xf numFmtId="170" fontId="19" fillId="0" borderId="19" xfId="16" applyFont="1" applyFill="1" applyBorder="1" applyAlignment="1">
      <alignment horizontal="left"/>
    </xf>
    <xf numFmtId="168" fontId="23" fillId="0" borderId="24" xfId="9" applyNumberFormat="1" applyFont="1" applyBorder="1"/>
    <xf numFmtId="175" fontId="19" fillId="0" borderId="16" xfId="9" applyNumberFormat="1" applyFont="1" applyFill="1" applyBorder="1" applyAlignment="1">
      <alignment horizontal="right"/>
    </xf>
    <xf numFmtId="175" fontId="19" fillId="0" borderId="11" xfId="9" applyNumberFormat="1" applyFont="1" applyFill="1" applyBorder="1" applyAlignment="1">
      <alignment horizontal="right"/>
    </xf>
    <xf numFmtId="175" fontId="19" fillId="0" borderId="18" xfId="9" applyNumberFormat="1" applyFont="1" applyFill="1" applyBorder="1" applyAlignment="1">
      <alignment horizontal="right"/>
    </xf>
    <xf numFmtId="175" fontId="19" fillId="0" borderId="12" xfId="9" applyNumberFormat="1" applyFont="1" applyFill="1" applyBorder="1" applyAlignment="1">
      <alignment horizontal="right"/>
    </xf>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68" fontId="23" fillId="0" borderId="17" xfId="9" applyNumberFormat="1" applyFont="1" applyBorder="1"/>
    <xf numFmtId="170" fontId="19" fillId="0" borderId="10" xfId="22" applyFont="1" applyFill="1" applyBorder="1"/>
    <xf numFmtId="170" fontId="19" fillId="0" borderId="20" xfId="22" applyFont="1" applyFill="1" applyBorder="1"/>
    <xf numFmtId="170" fontId="19" fillId="0" borderId="17" xfId="22" applyFont="1" applyFill="1" applyBorder="1"/>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70" fontId="19" fillId="0" borderId="18" xfId="9" applyNumberFormat="1" applyFont="1" applyFill="1" applyBorder="1" applyAlignment="1">
      <alignment horizontal="center"/>
    </xf>
    <xf numFmtId="168" fontId="19" fillId="0" borderId="20" xfId="2" applyNumberFormat="1" applyFont="1" applyFill="1" applyBorder="1" applyAlignment="1">
      <alignment horizontal="center"/>
    </xf>
    <xf numFmtId="168" fontId="19" fillId="0" borderId="10" xfId="26" applyNumberFormat="1" applyFont="1" applyFill="1" applyBorder="1"/>
    <xf numFmtId="168" fontId="19" fillId="0" borderId="20" xfId="26" applyNumberFormat="1" applyFont="1" applyFill="1" applyBorder="1"/>
    <xf numFmtId="168" fontId="19" fillId="0" borderId="17" xfId="26" applyNumberFormat="1" applyFont="1" applyFill="1" applyBorder="1"/>
    <xf numFmtId="167" fontId="19" fillId="0" borderId="10" xfId="26" applyFont="1" applyFill="1" applyBorder="1"/>
    <xf numFmtId="167" fontId="19" fillId="0" borderId="20" xfId="26" applyFont="1" applyFill="1" applyBorder="1"/>
    <xf numFmtId="167" fontId="19" fillId="0" borderId="17" xfId="26" applyFont="1" applyFill="1" applyBorder="1"/>
    <xf numFmtId="175" fontId="19" fillId="0" borderId="18" xfId="9" quotePrefix="1" applyNumberFormat="1" applyFont="1" applyFill="1" applyBorder="1" applyAlignment="1">
      <alignment horizontal="right"/>
    </xf>
    <xf numFmtId="168" fontId="19" fillId="0" borderId="12" xfId="9" quotePrefix="1" applyNumberFormat="1" applyFont="1" applyFill="1" applyBorder="1" applyAlignment="1">
      <alignment horizontal="right"/>
    </xf>
    <xf numFmtId="168" fontId="19" fillId="0" borderId="23" xfId="9"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168" fontId="19" fillId="0" borderId="24" xfId="9" quotePrefix="1" applyNumberFormat="1" applyFont="1" applyFill="1" applyBorder="1" applyAlignment="1"/>
    <xf numFmtId="175" fontId="19" fillId="0" borderId="11" xfId="9" quotePrefix="1" applyNumberFormat="1" applyFont="1" applyFill="1" applyBorder="1" applyAlignment="1"/>
    <xf numFmtId="175" fontId="19" fillId="0" borderId="12" xfId="9" quotePrefix="1" applyNumberFormat="1" applyFont="1" applyFill="1" applyBorder="1" applyAlignment="1"/>
    <xf numFmtId="175" fontId="19" fillId="0" borderId="13" xfId="9" quotePrefix="1" applyNumberFormat="1" applyFont="1" applyFill="1" applyBorder="1" applyAlignment="1"/>
    <xf numFmtId="175" fontId="19" fillId="0" borderId="10" xfId="9" quotePrefix="1" applyNumberFormat="1" applyFont="1" applyFill="1" applyBorder="1" applyAlignment="1"/>
    <xf numFmtId="175" fontId="19" fillId="0" borderId="20" xfId="9" quotePrefix="1" applyNumberFormat="1" applyFont="1" applyFill="1" applyBorder="1" applyAlignment="1"/>
    <xf numFmtId="175" fontId="19" fillId="0" borderId="17" xfId="9" quotePrefix="1" applyNumberFormat="1" applyFont="1" applyFill="1" applyBorder="1" applyAlignment="1"/>
    <xf numFmtId="168" fontId="19" fillId="0" borderId="13" xfId="9" quotePrefix="1" applyNumberFormat="1" applyFont="1" applyFill="1" applyBorder="1" applyAlignment="1"/>
    <xf numFmtId="168" fontId="19" fillId="0" borderId="17" xfId="9" quotePrefix="1" applyNumberFormat="1" applyFont="1" applyFill="1" applyBorder="1" applyAlignment="1"/>
    <xf numFmtId="173" fontId="23" fillId="0" borderId="16" xfId="2" applyNumberFormat="1" applyFont="1" applyFill="1" applyBorder="1"/>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0" fontId="19" fillId="0" borderId="10" xfId="2" applyFont="1" applyFill="1" applyBorder="1" applyAlignment="1">
      <alignment horizontal="left"/>
    </xf>
    <xf numFmtId="0" fontId="2" fillId="0" borderId="0" xfId="13" applyFont="1" applyAlignment="1">
      <alignment wrapText="1"/>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9" fillId="0" borderId="10" xfId="7" applyFont="1" applyFill="1" applyBorder="1" applyAlignment="1">
      <alignment horizontal="center"/>
    </xf>
    <xf numFmtId="0" fontId="19" fillId="0" borderId="20" xfId="7" applyFont="1" applyFill="1" applyBorder="1" applyAlignment="1">
      <alignment horizontal="center"/>
    </xf>
    <xf numFmtId="4" fontId="32" fillId="5" borderId="24" xfId="31" applyNumberFormat="1" applyFont="1" applyFill="1" applyBorder="1" applyAlignment="1">
      <alignment horizontal="center" wrapText="1"/>
    </xf>
    <xf numFmtId="167" fontId="32" fillId="5" borderId="24" xfId="3340" applyFont="1" applyFill="1" applyBorder="1" applyAlignment="1">
      <alignment horizontal="center"/>
    </xf>
    <xf numFmtId="43" fontId="2" fillId="0" borderId="0" xfId="2" applyNumberFormat="1" applyFont="1" applyFill="1" applyBorder="1"/>
    <xf numFmtId="168" fontId="2" fillId="0" borderId="0" xfId="2" applyNumberFormat="1" applyFont="1" applyFill="1" applyBorder="1"/>
    <xf numFmtId="172" fontId="23" fillId="0" borderId="11" xfId="1" applyNumberFormat="1" applyFont="1" applyFill="1" applyBorder="1" applyAlignment="1">
      <alignment horizontal="center"/>
    </xf>
    <xf numFmtId="184" fontId="23" fillId="0" borderId="11" xfId="12" applyNumberFormat="1" applyFont="1" applyFill="1" applyBorder="1"/>
    <xf numFmtId="168" fontId="19" fillId="0" borderId="0" xfId="2" applyNumberFormat="1" applyFont="1" applyFill="1" applyBorder="1" applyAlignment="1">
      <alignment horizontal="left"/>
    </xf>
    <xf numFmtId="43" fontId="19" fillId="0" borderId="0" xfId="2" applyNumberFormat="1" applyFont="1" applyFill="1" applyBorder="1" applyAlignment="1"/>
    <xf numFmtId="168" fontId="2" fillId="0" borderId="0" xfId="2" applyNumberFormat="1" applyFont="1" applyBorder="1"/>
    <xf numFmtId="43" fontId="2" fillId="0" borderId="0" xfId="2" applyNumberFormat="1" applyFont="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9" fillId="0" borderId="10" xfId="2" applyFont="1" applyFill="1" applyBorder="1" applyAlignment="1">
      <alignment horizontal="left"/>
    </xf>
    <xf numFmtId="0" fontId="19" fillId="0" borderId="16"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10" fontId="19" fillId="0" borderId="21" xfId="19" applyNumberFormat="1" applyFont="1" applyFill="1" applyBorder="1" applyAlignment="1">
      <alignment horizontal="center"/>
    </xf>
    <xf numFmtId="10" fontId="19" fillId="0" borderId="22" xfId="19" applyNumberFormat="1" applyFont="1" applyFill="1" applyBorder="1" applyAlignment="1">
      <alignment horizontal="center"/>
    </xf>
    <xf numFmtId="10" fontId="19" fillId="0" borderId="23" xfId="19" applyNumberFormat="1" applyFont="1" applyFill="1" applyBorder="1" applyAlignment="1">
      <alignment horizontal="center"/>
    </xf>
    <xf numFmtId="0" fontId="26" fillId="0" borderId="21" xfId="2" applyFont="1" applyBorder="1" applyAlignment="1">
      <alignment horizontal="center"/>
    </xf>
    <xf numFmtId="0" fontId="26" fillId="0" borderId="22" xfId="2" applyFont="1" applyBorder="1" applyAlignment="1">
      <alignment horizontal="center"/>
    </xf>
    <xf numFmtId="0" fontId="26" fillId="0" borderId="23" xfId="2" applyFont="1" applyBorder="1" applyAlignment="1">
      <alignment horizontal="center"/>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18" fillId="0" borderId="14" xfId="13" applyFont="1" applyBorder="1" applyAlignment="1">
      <alignment horizontal="left" vertical="top"/>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18" fillId="0" borderId="14" xfId="13" applyFont="1" applyFill="1" applyBorder="1" applyAlignment="1">
      <alignment horizontal="left" vertical="center" wrapText="1"/>
    </xf>
    <xf numFmtId="0" fontId="18" fillId="0" borderId="14" xfId="13" applyFont="1" applyFill="1" applyBorder="1" applyAlignment="1">
      <alignment horizontal="center" vertical="top"/>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8" fontId="19" fillId="0" borderId="11" xfId="22" applyNumberFormat="1" applyFont="1" applyFill="1" applyBorder="1" applyAlignment="1">
      <alignment horizontal="right" vertical="center"/>
    </xf>
    <xf numFmtId="168"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2" fillId="0" borderId="0" xfId="33" applyFont="1" applyAlignment="1">
      <alignment horizontal="left" vertical="top" wrapText="1"/>
    </xf>
  </cellXfs>
  <cellStyles count="16176">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00" xfId="16173"/>
    <cellStyle name="Normal 101" xfId="16174"/>
    <cellStyle name="Normal 102" xfId="1617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11" xfId="16168"/>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80" xfId="15650"/>
    <cellStyle name="Normal 81" xfId="15651"/>
    <cellStyle name="Normal 82" xfId="15652"/>
    <cellStyle name="Normal 83" xfId="15653"/>
    <cellStyle name="Normal 84" xfId="15654"/>
    <cellStyle name="Normal 85" xfId="15597"/>
    <cellStyle name="Normal 86" xfId="15587"/>
    <cellStyle name="Normal 87" xfId="15578"/>
    <cellStyle name="Normal 88" xfId="15594"/>
    <cellStyle name="Normal 89" xfId="15576"/>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rmal 90" xfId="15579"/>
    <cellStyle name="Normal 91" xfId="15586"/>
    <cellStyle name="Normal 92" xfId="15582"/>
    <cellStyle name="Normal 93" xfId="15584"/>
    <cellStyle name="Normal 94" xfId="15601"/>
    <cellStyle name="Normal 95" xfId="15580"/>
    <cellStyle name="Normal 96" xfId="15588"/>
    <cellStyle name="Normal 97" xfId="15592"/>
    <cellStyle name="Normal 98" xfId="15655"/>
    <cellStyle name="Normal 99" xfId="161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42" xfId="16169"/>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41790</v>
      </c>
      <c r="E15" s="21"/>
      <c r="F15" s="22"/>
      <c r="G15" s="9"/>
      <c r="H15" s="9"/>
      <c r="I15" s="9"/>
      <c r="J15" s="9"/>
      <c r="K15" s="9"/>
      <c r="L15" s="9"/>
      <c r="M15" s="9"/>
      <c r="N15" s="9"/>
      <c r="O15" s="23"/>
      <c r="P15" s="24"/>
    </row>
    <row r="16" spans="1:16" ht="12.75">
      <c r="A16" s="25" t="s">
        <v>1</v>
      </c>
      <c r="B16" s="26"/>
      <c r="C16" s="26"/>
      <c r="D16" s="27" t="s">
        <v>527</v>
      </c>
      <c r="E16" s="21"/>
      <c r="F16" s="21"/>
      <c r="G16" s="9"/>
      <c r="H16" s="9"/>
      <c r="I16" s="9"/>
      <c r="J16" s="9"/>
      <c r="K16" s="9"/>
      <c r="L16" s="9"/>
      <c r="M16" s="9"/>
      <c r="N16" s="9"/>
      <c r="O16" s="23"/>
      <c r="P16" s="24"/>
    </row>
    <row r="17" spans="1:16" ht="12.75">
      <c r="A17" s="25" t="s">
        <v>2</v>
      </c>
      <c r="B17" s="26"/>
      <c r="C17" s="26"/>
      <c r="D17" s="27">
        <v>41791</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01" t="s">
        <v>3</v>
      </c>
      <c r="B20" s="801"/>
      <c r="C20" s="801"/>
      <c r="D20" s="801"/>
      <c r="E20" s="801"/>
      <c r="F20" s="801"/>
      <c r="G20" s="801"/>
      <c r="H20" s="801"/>
      <c r="I20" s="801"/>
      <c r="J20" s="801"/>
      <c r="K20" s="801"/>
      <c r="L20" s="801"/>
      <c r="M20" s="801"/>
      <c r="N20" s="801"/>
      <c r="O20" s="801"/>
      <c r="P20" s="31"/>
    </row>
    <row r="21" spans="1:16" ht="12.75">
      <c r="A21" s="17"/>
      <c r="B21" s="17"/>
      <c r="C21" s="17"/>
      <c r="D21" s="3"/>
      <c r="E21" s="3"/>
      <c r="F21" s="4"/>
      <c r="G21" s="4"/>
      <c r="H21" s="5"/>
      <c r="I21" s="5"/>
      <c r="J21" s="5"/>
      <c r="K21" s="5"/>
      <c r="L21" s="3"/>
      <c r="M21" s="3"/>
      <c r="N21" s="3"/>
      <c r="O21" s="5"/>
      <c r="P21" s="6"/>
    </row>
    <row r="22" spans="1:16" ht="66" customHeight="1">
      <c r="A22" s="802" t="s">
        <v>4</v>
      </c>
      <c r="B22" s="802"/>
      <c r="C22" s="802"/>
      <c r="D22" s="802"/>
      <c r="E22" s="802"/>
      <c r="F22" s="802"/>
      <c r="G22" s="802"/>
      <c r="H22" s="802"/>
      <c r="I22" s="802"/>
      <c r="J22" s="802"/>
      <c r="K22" s="802"/>
      <c r="L22" s="802"/>
      <c r="M22" s="802"/>
      <c r="N22" s="802"/>
      <c r="O22" s="802"/>
      <c r="P22" s="32"/>
    </row>
    <row r="23" spans="1:16" ht="12.75">
      <c r="A23" s="33"/>
      <c r="B23" s="33"/>
      <c r="C23" s="33"/>
      <c r="D23" s="3"/>
      <c r="E23" s="3"/>
      <c r="F23" s="33"/>
      <c r="G23" s="33"/>
      <c r="H23" s="33"/>
      <c r="I23" s="33"/>
      <c r="J23" s="33"/>
      <c r="K23" s="33"/>
      <c r="L23" s="33"/>
      <c r="M23" s="33"/>
      <c r="N23" s="33"/>
      <c r="O23" s="5"/>
      <c r="P23" s="6"/>
    </row>
    <row r="24" spans="1:16" ht="32.25" customHeight="1">
      <c r="A24" s="804"/>
      <c r="B24" s="804"/>
      <c r="C24" s="804"/>
      <c r="D24" s="804"/>
      <c r="E24" s="804"/>
      <c r="F24" s="804"/>
      <c r="G24" s="804"/>
      <c r="H24" s="804"/>
      <c r="I24" s="804"/>
      <c r="J24" s="804"/>
      <c r="K24" s="804"/>
      <c r="L24" s="804"/>
      <c r="M24" s="804"/>
      <c r="N24" s="804"/>
      <c r="O24" s="804"/>
      <c r="P24" s="804"/>
    </row>
    <row r="25" spans="1:16" ht="12.75">
      <c r="A25" s="32"/>
      <c r="B25" s="34"/>
      <c r="C25" s="34"/>
      <c r="D25" s="34"/>
      <c r="E25" s="34"/>
      <c r="F25" s="34"/>
      <c r="G25" s="34"/>
      <c r="H25" s="34"/>
      <c r="I25" s="34"/>
      <c r="J25" s="34"/>
      <c r="K25" s="34"/>
      <c r="L25" s="34"/>
      <c r="M25" s="34"/>
      <c r="N25" s="34"/>
      <c r="O25" s="5"/>
      <c r="P25" s="6"/>
    </row>
    <row r="26" spans="1:16" ht="12.75">
      <c r="A26" s="803" t="s">
        <v>5</v>
      </c>
      <c r="B26" s="803"/>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496</v>
      </c>
      <c r="B31" s="37" t="s">
        <v>521</v>
      </c>
      <c r="C31" s="38" t="s">
        <v>497</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May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M39" sqref="M39"/>
    </sheetView>
  </sheetViews>
  <sheetFormatPr defaultRowHeight="12.75"/>
  <cols>
    <col min="1" max="1" width="37" style="493" customWidth="1"/>
    <col min="2" max="2" width="15.7109375" style="517" customWidth="1"/>
    <col min="3" max="3" width="9.140625" style="493"/>
    <col min="4" max="4" width="36.140625" style="493" customWidth="1"/>
    <col min="5" max="5" width="16.85546875" style="493" customWidth="1"/>
    <col min="6" max="6" width="9.140625" style="493"/>
    <col min="7" max="7" width="64.28515625" style="493" customWidth="1"/>
    <col min="8" max="8" width="15.140625" style="510" bestFit="1" customWidth="1"/>
    <col min="9" max="9" width="9.140625" style="493"/>
    <col min="10" max="10" width="40.85546875" style="493" customWidth="1"/>
    <col min="11" max="11" width="15.42578125" style="493" bestFit="1" customWidth="1"/>
    <col min="12" max="16384" width="9.140625" style="493"/>
  </cols>
  <sheetData>
    <row r="2" spans="1:11" ht="13.5" thickBot="1">
      <c r="A2" s="488" t="s">
        <v>346</v>
      </c>
      <c r="B2" s="489"/>
      <c r="C2" s="490"/>
      <c r="D2" s="490"/>
      <c r="E2" s="490"/>
      <c r="F2" s="490"/>
      <c r="G2" s="490"/>
      <c r="H2" s="491"/>
      <c r="I2" s="492"/>
      <c r="J2" s="492"/>
      <c r="K2" s="492"/>
    </row>
    <row r="3" spans="1:11">
      <c r="A3" s="494"/>
      <c r="B3" s="495"/>
      <c r="C3" s="496"/>
      <c r="D3" s="496"/>
      <c r="E3" s="496"/>
      <c r="F3" s="496"/>
      <c r="G3" s="496"/>
      <c r="H3" s="497"/>
    </row>
    <row r="4" spans="1:11">
      <c r="A4" s="498" t="s">
        <v>347</v>
      </c>
      <c r="B4" s="499"/>
      <c r="C4" s="500"/>
      <c r="D4" s="498" t="s">
        <v>348</v>
      </c>
      <c r="E4" s="498"/>
      <c r="F4" s="500"/>
      <c r="G4" s="498" t="s">
        <v>349</v>
      </c>
      <c r="H4" s="501"/>
      <c r="J4" s="498" t="s">
        <v>350</v>
      </c>
      <c r="K4" s="498"/>
    </row>
    <row r="5" spans="1:11">
      <c r="A5" s="500"/>
      <c r="B5" s="502"/>
      <c r="C5" s="500"/>
      <c r="D5" s="500"/>
      <c r="E5" s="500"/>
      <c r="F5" s="500"/>
      <c r="G5" s="500"/>
      <c r="H5" s="503"/>
      <c r="J5" s="500"/>
      <c r="K5" s="502"/>
    </row>
    <row r="6" spans="1:11">
      <c r="A6" s="500" t="s">
        <v>351</v>
      </c>
      <c r="B6" s="504">
        <v>0</v>
      </c>
      <c r="C6" s="500"/>
      <c r="D6" s="500" t="s">
        <v>16</v>
      </c>
      <c r="E6" s="505">
        <v>0</v>
      </c>
      <c r="F6" s="500"/>
      <c r="G6" s="500" t="s">
        <v>352</v>
      </c>
      <c r="H6" s="505">
        <v>0</v>
      </c>
      <c r="J6" s="500" t="s">
        <v>353</v>
      </c>
      <c r="K6" s="506">
        <v>0</v>
      </c>
    </row>
    <row r="7" spans="1:11" ht="13.5" thickBot="1">
      <c r="A7" s="500" t="s">
        <v>354</v>
      </c>
      <c r="B7" s="504">
        <v>0</v>
      </c>
      <c r="C7" s="500"/>
      <c r="D7" s="500"/>
      <c r="E7" s="507"/>
      <c r="F7" s="500"/>
      <c r="G7" s="500" t="s">
        <v>355</v>
      </c>
      <c r="H7" s="505">
        <v>0</v>
      </c>
      <c r="J7" s="500" t="s">
        <v>356</v>
      </c>
      <c r="K7" s="506">
        <v>0</v>
      </c>
    </row>
    <row r="8" spans="1:11" ht="14.25" thickTop="1" thickBot="1">
      <c r="A8" s="500"/>
      <c r="B8" s="508"/>
      <c r="C8" s="500"/>
      <c r="D8" s="500"/>
      <c r="E8" s="500"/>
      <c r="F8" s="500"/>
      <c r="H8" s="509"/>
      <c r="J8" s="500" t="s">
        <v>357</v>
      </c>
      <c r="K8" s="506">
        <v>0</v>
      </c>
    </row>
    <row r="9" spans="1:11" ht="13.5" thickTop="1">
      <c r="A9" s="500"/>
      <c r="B9" s="502"/>
      <c r="C9" s="500"/>
      <c r="D9" s="500" t="s">
        <v>20</v>
      </c>
      <c r="E9" s="505">
        <v>177034264.80000001</v>
      </c>
      <c r="F9" s="500"/>
      <c r="G9" s="500"/>
      <c r="J9" s="500" t="s">
        <v>358</v>
      </c>
      <c r="K9" s="506">
        <v>0</v>
      </c>
    </row>
    <row r="10" spans="1:11" ht="13.5" thickBot="1">
      <c r="A10" s="500" t="s">
        <v>359</v>
      </c>
      <c r="B10" s="505">
        <v>604614.51</v>
      </c>
      <c r="C10" s="500"/>
      <c r="D10" s="500"/>
      <c r="E10" s="507"/>
      <c r="F10" s="500"/>
      <c r="G10" s="500" t="s">
        <v>360</v>
      </c>
      <c r="H10" s="505">
        <v>0</v>
      </c>
      <c r="J10" s="511"/>
      <c r="K10" s="512"/>
    </row>
    <row r="11" spans="1:11" ht="13.5" thickTop="1">
      <c r="A11" s="500" t="s">
        <v>360</v>
      </c>
      <c r="B11" s="504">
        <v>0</v>
      </c>
      <c r="C11" s="500"/>
      <c r="D11" s="496"/>
      <c r="E11" s="496"/>
      <c r="F11" s="500"/>
      <c r="G11" s="500" t="s">
        <v>361</v>
      </c>
      <c r="H11" s="505">
        <v>0</v>
      </c>
      <c r="J11" s="500"/>
      <c r="K11" s="513"/>
    </row>
    <row r="12" spans="1:11">
      <c r="A12" s="500" t="s">
        <v>362</v>
      </c>
      <c r="B12" s="504">
        <v>0</v>
      </c>
      <c r="C12" s="500"/>
      <c r="F12" s="500"/>
      <c r="G12" s="500" t="s">
        <v>363</v>
      </c>
      <c r="H12" s="505">
        <v>0</v>
      </c>
      <c r="J12" s="500" t="s">
        <v>364</v>
      </c>
      <c r="K12" s="506">
        <v>0</v>
      </c>
    </row>
    <row r="13" spans="1:11" ht="13.5" thickBot="1">
      <c r="A13" s="500" t="s">
        <v>365</v>
      </c>
      <c r="B13" s="504">
        <v>0</v>
      </c>
      <c r="C13" s="511"/>
      <c r="F13" s="500"/>
      <c r="G13" s="500"/>
      <c r="H13" s="509"/>
      <c r="J13" s="500"/>
      <c r="K13" s="514"/>
    </row>
    <row r="14" spans="1:11" ht="14.25" thickTop="1" thickBot="1">
      <c r="A14" s="500"/>
      <c r="B14" s="508"/>
      <c r="C14" s="500"/>
      <c r="F14" s="500"/>
      <c r="J14" s="500"/>
      <c r="K14" s="515"/>
    </row>
    <row r="15" spans="1:11" ht="13.5" thickTop="1">
      <c r="A15" s="500"/>
      <c r="B15" s="502"/>
      <c r="C15" s="500"/>
      <c r="D15" s="620"/>
      <c r="F15" s="500"/>
      <c r="G15" s="500" t="s">
        <v>366</v>
      </c>
      <c r="H15" s="505">
        <v>0</v>
      </c>
      <c r="J15" s="516" t="s">
        <v>367</v>
      </c>
      <c r="K15" s="506">
        <v>0</v>
      </c>
    </row>
    <row r="16" spans="1:11" ht="13.5" thickBot="1">
      <c r="A16" s="500" t="s">
        <v>368</v>
      </c>
      <c r="B16" s="505">
        <v>22499966.620000001</v>
      </c>
      <c r="C16" s="500"/>
      <c r="F16" s="500"/>
      <c r="H16" s="509"/>
      <c r="J16" s="496"/>
      <c r="K16" s="514"/>
    </row>
    <row r="17" spans="1:9" ht="13.5" thickTop="1">
      <c r="A17" s="500" t="s">
        <v>20</v>
      </c>
      <c r="B17" s="505">
        <v>5963810.2199999997</v>
      </c>
      <c r="C17" s="500"/>
      <c r="D17" s="620"/>
      <c r="F17" s="500"/>
      <c r="G17" s="500"/>
    </row>
    <row r="18" spans="1:9" ht="13.5" thickBot="1">
      <c r="A18" s="500"/>
      <c r="B18" s="508"/>
      <c r="C18" s="500"/>
      <c r="F18" s="500"/>
      <c r="G18" s="500" t="s">
        <v>369</v>
      </c>
      <c r="H18" s="505">
        <v>0</v>
      </c>
    </row>
    <row r="19" spans="1:9" ht="13.5" thickTop="1">
      <c r="A19" s="500"/>
      <c r="B19" s="502"/>
      <c r="C19" s="500"/>
      <c r="F19" s="500"/>
      <c r="G19" s="500" t="s">
        <v>370</v>
      </c>
      <c r="H19" s="505">
        <v>0</v>
      </c>
    </row>
    <row r="20" spans="1:9" ht="13.5" thickBot="1">
      <c r="C20" s="500"/>
      <c r="F20" s="500"/>
      <c r="G20" s="500"/>
      <c r="H20" s="509"/>
    </row>
    <row r="21" spans="1:9" ht="13.5" thickTop="1">
      <c r="C21" s="500"/>
      <c r="F21" s="500"/>
      <c r="G21" s="500"/>
      <c r="H21" s="518"/>
    </row>
    <row r="22" spans="1:9">
      <c r="C22" s="500"/>
      <c r="D22" s="519"/>
      <c r="F22" s="500"/>
      <c r="G22" s="500" t="s">
        <v>371</v>
      </c>
      <c r="H22" s="505">
        <v>0</v>
      </c>
    </row>
    <row r="23" spans="1:9" ht="13.5" thickBot="1">
      <c r="C23" s="500"/>
      <c r="D23" s="519"/>
      <c r="F23" s="500"/>
      <c r="G23" s="500"/>
      <c r="H23" s="509"/>
      <c r="I23" s="520"/>
    </row>
    <row r="24" spans="1:9" ht="13.5" thickTop="1">
      <c r="C24" s="500"/>
      <c r="F24" s="500"/>
      <c r="G24" s="500"/>
      <c r="H24" s="518"/>
    </row>
    <row r="25" spans="1:9">
      <c r="C25" s="500"/>
      <c r="F25" s="500"/>
      <c r="G25" s="527" t="s">
        <v>468</v>
      </c>
      <c r="H25" s="505">
        <v>0</v>
      </c>
    </row>
    <row r="26" spans="1:9" ht="13.5" thickBot="1">
      <c r="C26" s="500"/>
      <c r="F26" s="500"/>
      <c r="G26" s="500"/>
      <c r="H26" s="509"/>
      <c r="I26" s="520"/>
    </row>
    <row r="27" spans="1:9" ht="13.5" thickTop="1">
      <c r="C27" s="500"/>
      <c r="F27" s="500"/>
      <c r="G27" s="500"/>
      <c r="H27" s="518"/>
    </row>
    <row r="28" spans="1:9">
      <c r="A28" s="496"/>
      <c r="B28" s="495"/>
      <c r="C28" s="500"/>
      <c r="F28" s="500"/>
      <c r="G28" s="500" t="s">
        <v>372</v>
      </c>
      <c r="H28" s="506">
        <v>0</v>
      </c>
    </row>
    <row r="29" spans="1:9" ht="13.5" thickBot="1">
      <c r="A29" s="496"/>
      <c r="B29" s="495"/>
      <c r="C29" s="500"/>
      <c r="F29" s="500"/>
      <c r="G29" s="500"/>
      <c r="H29" s="509"/>
    </row>
    <row r="30" spans="1:9" ht="13.5" thickTop="1">
      <c r="A30" s="500"/>
      <c r="B30" s="502"/>
      <c r="C30" s="500"/>
      <c r="F30" s="500"/>
      <c r="G30" s="500"/>
      <c r="H30" s="518"/>
    </row>
    <row r="31" spans="1:9" ht="11.25" customHeight="1">
      <c r="A31" s="500"/>
      <c r="B31" s="502"/>
      <c r="C31" s="500"/>
      <c r="F31" s="500"/>
      <c r="G31" s="522" t="s">
        <v>373</v>
      </c>
      <c r="H31" s="506">
        <v>0</v>
      </c>
    </row>
    <row r="32" spans="1:9">
      <c r="A32" s="500"/>
      <c r="B32" s="502"/>
      <c r="C32" s="500"/>
      <c r="F32" s="500"/>
      <c r="G32" s="522"/>
      <c r="H32" s="523"/>
      <c r="I32" s="520"/>
    </row>
    <row r="33" spans="1:8" ht="13.5" thickBot="1">
      <c r="A33" s="500"/>
      <c r="B33" s="502"/>
      <c r="C33" s="500"/>
      <c r="F33" s="500"/>
      <c r="G33" s="500"/>
      <c r="H33" s="524"/>
    </row>
    <row r="34" spans="1:8" ht="13.5" thickTop="1">
      <c r="A34" s="500"/>
      <c r="B34" s="502"/>
      <c r="C34" s="500"/>
      <c r="F34" s="500"/>
      <c r="G34" s="525"/>
      <c r="H34" s="526"/>
    </row>
    <row r="35" spans="1:8">
      <c r="A35" s="500"/>
      <c r="B35" s="502"/>
      <c r="C35" s="500"/>
      <c r="F35" s="500"/>
      <c r="G35" s="521" t="s">
        <v>375</v>
      </c>
      <c r="H35" s="505">
        <v>0</v>
      </c>
    </row>
    <row r="36" spans="1:8" ht="13.5" thickBot="1">
      <c r="A36" s="500"/>
      <c r="B36" s="502"/>
      <c r="C36" s="500"/>
      <c r="F36" s="500"/>
      <c r="G36" s="525"/>
      <c r="H36" s="524"/>
    </row>
    <row r="37" spans="1:8" ht="13.5" thickTop="1">
      <c r="A37" s="500"/>
      <c r="B37" s="502"/>
      <c r="C37" s="500"/>
      <c r="F37" s="500"/>
      <c r="G37" s="500"/>
      <c r="H37" s="526"/>
    </row>
    <row r="38" spans="1:8">
      <c r="A38" s="500"/>
      <c r="B38" s="502"/>
      <c r="C38" s="500"/>
      <c r="F38" s="500"/>
      <c r="G38" s="500" t="s">
        <v>374</v>
      </c>
      <c r="H38" s="505">
        <v>0</v>
      </c>
    </row>
    <row r="39" spans="1:8" ht="13.5" thickBot="1">
      <c r="A39" s="500"/>
      <c r="B39" s="502"/>
      <c r="C39" s="500"/>
      <c r="F39" s="500"/>
      <c r="G39" s="500"/>
      <c r="H39" s="524"/>
    </row>
    <row r="40" spans="1:8" ht="13.5" thickTop="1">
      <c r="A40" s="500"/>
      <c r="B40" s="502"/>
      <c r="C40" s="500"/>
      <c r="F40" s="500"/>
    </row>
    <row r="41" spans="1:8" ht="12" customHeight="1">
      <c r="A41" s="500"/>
      <c r="B41" s="502"/>
      <c r="C41" s="500"/>
      <c r="F41" s="500"/>
      <c r="G41" s="527" t="s">
        <v>376</v>
      </c>
      <c r="H41" s="506">
        <v>0</v>
      </c>
    </row>
    <row r="42" spans="1:8" ht="13.5" thickBot="1">
      <c r="A42" s="500"/>
      <c r="B42" s="502"/>
      <c r="C42" s="500"/>
      <c r="F42" s="500"/>
      <c r="G42" s="500"/>
      <c r="H42" s="524"/>
    </row>
    <row r="43" spans="1:8" ht="13.5" thickTop="1">
      <c r="A43" s="500"/>
      <c r="B43" s="502"/>
      <c r="C43" s="500"/>
      <c r="F43" s="500"/>
    </row>
    <row r="44" spans="1:8">
      <c r="A44" s="500"/>
      <c r="B44" s="502"/>
      <c r="C44" s="500"/>
      <c r="F44" s="500"/>
    </row>
    <row r="45" spans="1:8">
      <c r="A45" s="500"/>
      <c r="B45" s="502"/>
      <c r="C45" s="500"/>
      <c r="F45" s="500"/>
      <c r="G45" s="528"/>
      <c r="H45" s="497"/>
    </row>
    <row r="46" spans="1:8">
      <c r="A46" s="500"/>
      <c r="B46" s="502"/>
      <c r="C46" s="500"/>
      <c r="F46" s="500"/>
      <c r="G46" s="528"/>
      <c r="H46" s="497"/>
    </row>
    <row r="47" spans="1:8">
      <c r="A47" s="500"/>
      <c r="B47" s="502"/>
      <c r="C47" s="500"/>
      <c r="F47" s="500"/>
    </row>
    <row r="48" spans="1:8">
      <c r="A48" s="496"/>
      <c r="B48" s="495"/>
      <c r="C48" s="500"/>
      <c r="F48" s="494"/>
    </row>
    <row r="49" spans="1:6">
      <c r="A49" s="525"/>
      <c r="B49" s="495"/>
      <c r="C49" s="529"/>
      <c r="F49" s="529"/>
    </row>
    <row r="50" spans="1:6">
      <c r="A50" s="496"/>
      <c r="B50" s="495"/>
      <c r="C50" s="529"/>
      <c r="F50" s="529"/>
    </row>
    <row r="51" spans="1:6">
      <c r="A51" s="496"/>
      <c r="B51" s="495"/>
      <c r="C51" s="529"/>
      <c r="F51" s="529"/>
    </row>
    <row r="52" spans="1:6">
      <c r="A52" s="496"/>
      <c r="B52" s="495"/>
      <c r="C52" s="529"/>
      <c r="F52" s="529"/>
    </row>
    <row r="53" spans="1:6">
      <c r="A53" s="496"/>
      <c r="B53" s="495"/>
      <c r="C53" s="529"/>
      <c r="F53" s="529"/>
    </row>
    <row r="54" spans="1:6">
      <c r="A54" s="496"/>
      <c r="B54" s="495"/>
      <c r="C54" s="529"/>
      <c r="D54" s="500"/>
      <c r="E54" s="511"/>
      <c r="F54" s="529"/>
    </row>
    <row r="55" spans="1:6">
      <c r="A55" s="496"/>
      <c r="B55" s="495"/>
      <c r="C55" s="529"/>
      <c r="F55" s="529"/>
    </row>
    <row r="56" spans="1:6">
      <c r="A56" s="496"/>
      <c r="B56" s="495"/>
      <c r="C56" s="529"/>
      <c r="F56" s="529"/>
    </row>
    <row r="57" spans="1:6">
      <c r="A57" s="496"/>
      <c r="B57" s="495"/>
      <c r="C57" s="529"/>
      <c r="F57" s="529"/>
    </row>
    <row r="58" spans="1:6">
      <c r="A58" s="496"/>
      <c r="B58" s="495"/>
      <c r="C58" s="529"/>
      <c r="F58" s="529"/>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May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M39" sqref="M39"/>
    </sheetView>
  </sheetViews>
  <sheetFormatPr defaultRowHeight="12"/>
  <cols>
    <col min="1" max="2" width="9.140625" style="533"/>
    <col min="3" max="3" width="10.5703125" style="533" customWidth="1"/>
    <col min="4" max="4" width="9.140625" style="533"/>
    <col min="5" max="5" width="17" style="533" customWidth="1"/>
    <col min="6" max="6" width="14.140625" style="534" bestFit="1" customWidth="1"/>
    <col min="7" max="10" width="9.140625" style="533"/>
    <col min="11" max="11" width="16.28515625" style="533" customWidth="1"/>
    <col min="12" max="12" width="9.140625" style="533"/>
    <col min="13" max="13" width="16.5703125" style="533" customWidth="1"/>
    <col min="14" max="14" width="16" style="534" customWidth="1"/>
    <col min="15" max="17" width="9.140625" style="533"/>
    <col min="18" max="18" width="16.85546875" style="533" customWidth="1"/>
    <col min="19" max="19" width="9.140625" style="533"/>
    <col min="20" max="20" width="16.85546875" style="533" customWidth="1"/>
    <col min="21" max="21" width="14.5703125" style="534" bestFit="1" customWidth="1"/>
    <col min="22" max="16384" width="9.140625" style="533"/>
  </cols>
  <sheetData>
    <row r="2" spans="1:22" ht="12.75" thickBot="1">
      <c r="A2" s="488" t="s">
        <v>346</v>
      </c>
      <c r="B2" s="530"/>
      <c r="C2" s="530"/>
      <c r="D2" s="530"/>
      <c r="E2" s="530"/>
      <c r="F2" s="531"/>
      <c r="G2" s="530"/>
      <c r="H2" s="530"/>
      <c r="I2" s="530"/>
      <c r="J2" s="530"/>
      <c r="K2" s="530"/>
      <c r="L2" s="530"/>
      <c r="M2" s="530"/>
      <c r="N2" s="531"/>
      <c r="O2" s="530"/>
      <c r="P2" s="530"/>
      <c r="Q2" s="530"/>
      <c r="R2" s="530"/>
      <c r="S2" s="530"/>
      <c r="T2" s="530"/>
      <c r="U2" s="530"/>
      <c r="V2" s="532"/>
    </row>
    <row r="3" spans="1:22">
      <c r="U3" s="533"/>
    </row>
    <row r="4" spans="1:22">
      <c r="A4" s="535" t="s">
        <v>377</v>
      </c>
      <c r="B4" s="536"/>
      <c r="C4" s="536"/>
      <c r="D4" s="536"/>
      <c r="E4" s="537"/>
      <c r="F4" s="538"/>
      <c r="I4" s="539" t="s">
        <v>378</v>
      </c>
      <c r="J4" s="540"/>
      <c r="K4" s="540"/>
      <c r="L4" s="540"/>
      <c r="M4" s="537"/>
      <c r="N4" s="538"/>
      <c r="P4" s="535" t="s">
        <v>379</v>
      </c>
      <c r="Q4" s="539"/>
      <c r="R4" s="539"/>
      <c r="S4" s="539"/>
      <c r="T4" s="537"/>
      <c r="U4" s="538"/>
    </row>
    <row r="6" spans="1:22">
      <c r="A6" s="533" t="s">
        <v>380</v>
      </c>
      <c r="B6" s="533" t="s">
        <v>381</v>
      </c>
      <c r="F6" s="505">
        <v>0</v>
      </c>
      <c r="I6" s="533" t="s">
        <v>380</v>
      </c>
      <c r="J6" s="533" t="s">
        <v>381</v>
      </c>
      <c r="N6" s="505">
        <v>0</v>
      </c>
      <c r="P6" s="533" t="s">
        <v>380</v>
      </c>
      <c r="Q6" s="533" t="s">
        <v>381</v>
      </c>
      <c r="U6" s="505">
        <v>0</v>
      </c>
    </row>
    <row r="7" spans="1:22">
      <c r="B7" s="533" t="s">
        <v>382</v>
      </c>
      <c r="F7" s="505">
        <v>0</v>
      </c>
      <c r="J7" s="533" t="s">
        <v>382</v>
      </c>
      <c r="N7" s="505">
        <v>0</v>
      </c>
      <c r="Q7" s="533" t="s">
        <v>382</v>
      </c>
      <c r="U7" s="505">
        <v>0</v>
      </c>
    </row>
    <row r="8" spans="1:22">
      <c r="B8" s="533" t="s">
        <v>383</v>
      </c>
      <c r="F8" s="505">
        <v>0</v>
      </c>
      <c r="J8" s="533" t="s">
        <v>383</v>
      </c>
      <c r="N8" s="505">
        <v>0</v>
      </c>
      <c r="Q8" s="533" t="s">
        <v>383</v>
      </c>
      <c r="U8" s="505">
        <v>0</v>
      </c>
    </row>
    <row r="9" spans="1:22">
      <c r="F9" s="541"/>
      <c r="N9" s="542"/>
      <c r="U9" s="542"/>
    </row>
    <row r="10" spans="1:22">
      <c r="F10" s="541"/>
      <c r="N10" s="542"/>
      <c r="U10" s="542"/>
    </row>
    <row r="11" spans="1:22">
      <c r="A11" s="533" t="s">
        <v>384</v>
      </c>
      <c r="B11" s="533" t="s">
        <v>355</v>
      </c>
      <c r="F11" s="543">
        <v>0</v>
      </c>
      <c r="I11" s="533" t="s">
        <v>384</v>
      </c>
      <c r="J11" s="533" t="s">
        <v>355</v>
      </c>
      <c r="N11" s="543">
        <v>0</v>
      </c>
      <c r="P11" s="533" t="s">
        <v>384</v>
      </c>
      <c r="Q11" s="533" t="s">
        <v>355</v>
      </c>
      <c r="U11" s="543">
        <v>0</v>
      </c>
    </row>
    <row r="12" spans="1:22">
      <c r="F12" s="541"/>
      <c r="N12" s="542"/>
      <c r="U12" s="542"/>
    </row>
    <row r="13" spans="1:22">
      <c r="F13" s="541"/>
      <c r="N13" s="542"/>
      <c r="U13" s="542"/>
    </row>
    <row r="14" spans="1:22">
      <c r="A14" s="533" t="s">
        <v>385</v>
      </c>
      <c r="B14" s="533" t="s">
        <v>386</v>
      </c>
      <c r="F14" s="505">
        <v>0</v>
      </c>
      <c r="I14" s="533" t="s">
        <v>385</v>
      </c>
      <c r="J14" s="533" t="s">
        <v>386</v>
      </c>
      <c r="N14" s="505">
        <v>0</v>
      </c>
      <c r="P14" s="533" t="s">
        <v>385</v>
      </c>
      <c r="Q14" s="533" t="s">
        <v>386</v>
      </c>
      <c r="U14" s="505">
        <v>0</v>
      </c>
    </row>
    <row r="15" spans="1:22">
      <c r="B15" s="533" t="s">
        <v>387</v>
      </c>
      <c r="D15" s="619"/>
      <c r="F15" s="505">
        <v>0</v>
      </c>
      <c r="J15" s="533" t="s">
        <v>387</v>
      </c>
      <c r="N15" s="505">
        <v>0</v>
      </c>
      <c r="Q15" s="533" t="s">
        <v>387</v>
      </c>
      <c r="U15" s="505">
        <v>0</v>
      </c>
    </row>
    <row r="16" spans="1:22">
      <c r="B16" s="533" t="s">
        <v>388</v>
      </c>
      <c r="F16" s="505">
        <v>0</v>
      </c>
      <c r="J16" s="533" t="s">
        <v>388</v>
      </c>
      <c r="N16" s="505">
        <v>0</v>
      </c>
      <c r="Q16" s="533" t="s">
        <v>388</v>
      </c>
      <c r="U16" s="505">
        <v>0</v>
      </c>
    </row>
    <row r="17" spans="1:21">
      <c r="D17" s="619"/>
      <c r="F17" s="541"/>
      <c r="N17" s="542"/>
      <c r="U17" s="542"/>
    </row>
    <row r="18" spans="1:21">
      <c r="F18" s="541"/>
      <c r="N18" s="542"/>
      <c r="U18" s="542"/>
    </row>
    <row r="19" spans="1:21">
      <c r="A19" s="533" t="s">
        <v>389</v>
      </c>
      <c r="B19" s="533" t="s">
        <v>390</v>
      </c>
      <c r="F19" s="505">
        <v>0</v>
      </c>
      <c r="I19" s="533" t="s">
        <v>389</v>
      </c>
      <c r="J19" s="533" t="s">
        <v>390</v>
      </c>
      <c r="N19" s="505">
        <v>0</v>
      </c>
      <c r="P19" s="533" t="s">
        <v>389</v>
      </c>
      <c r="Q19" s="533" t="s">
        <v>390</v>
      </c>
      <c r="U19" s="505">
        <v>0</v>
      </c>
    </row>
    <row r="20" spans="1:21">
      <c r="B20" s="533" t="s">
        <v>391</v>
      </c>
      <c r="F20" s="505">
        <v>0</v>
      </c>
      <c r="J20" s="516" t="s">
        <v>391</v>
      </c>
      <c r="K20" s="516"/>
      <c r="L20" s="516"/>
      <c r="M20" s="516"/>
      <c r="N20" s="505">
        <v>0</v>
      </c>
      <c r="Q20" s="533" t="s">
        <v>391</v>
      </c>
      <c r="U20" s="505">
        <v>0</v>
      </c>
    </row>
    <row r="21" spans="1:21">
      <c r="F21" s="541"/>
      <c r="N21" s="542"/>
      <c r="U21" s="542"/>
    </row>
    <row r="22" spans="1:21">
      <c r="A22" s="533" t="s">
        <v>392</v>
      </c>
      <c r="B22" s="533" t="s">
        <v>393</v>
      </c>
      <c r="F22" s="543">
        <v>0</v>
      </c>
      <c r="I22" s="533" t="s">
        <v>392</v>
      </c>
      <c r="J22" s="533" t="s">
        <v>393</v>
      </c>
      <c r="N22" s="543">
        <v>0</v>
      </c>
      <c r="P22" s="533" t="s">
        <v>392</v>
      </c>
      <c r="Q22" s="533" t="s">
        <v>393</v>
      </c>
      <c r="U22" s="543">
        <v>0</v>
      </c>
    </row>
    <row r="23" spans="1:21">
      <c r="F23" s="533"/>
      <c r="N23" s="544"/>
      <c r="U23" s="544"/>
    </row>
    <row r="24" spans="1:21">
      <c r="A24" s="533" t="s">
        <v>394</v>
      </c>
      <c r="B24" s="533" t="s">
        <v>395</v>
      </c>
      <c r="F24" s="505">
        <v>0</v>
      </c>
      <c r="I24" s="533" t="s">
        <v>394</v>
      </c>
      <c r="J24" s="533" t="s">
        <v>395</v>
      </c>
      <c r="N24" s="505">
        <v>0</v>
      </c>
      <c r="P24" s="533" t="s">
        <v>394</v>
      </c>
      <c r="Q24" s="533" t="s">
        <v>395</v>
      </c>
      <c r="U24" s="505">
        <v>0</v>
      </c>
    </row>
    <row r="25" spans="1:21">
      <c r="F25" s="533"/>
      <c r="N25" s="544"/>
      <c r="U25" s="544"/>
    </row>
    <row r="26" spans="1:21">
      <c r="A26" s="533" t="s">
        <v>396</v>
      </c>
      <c r="B26" s="533" t="s">
        <v>397</v>
      </c>
      <c r="F26" s="543">
        <v>0</v>
      </c>
      <c r="I26" s="533" t="s">
        <v>396</v>
      </c>
      <c r="J26" s="533" t="s">
        <v>397</v>
      </c>
      <c r="N26" s="543">
        <v>0</v>
      </c>
      <c r="P26" s="533" t="s">
        <v>396</v>
      </c>
      <c r="Q26" s="533" t="s">
        <v>397</v>
      </c>
      <c r="U26" s="543">
        <v>0</v>
      </c>
    </row>
    <row r="28" spans="1:21">
      <c r="A28" s="533" t="s">
        <v>398</v>
      </c>
      <c r="B28" s="533" t="s">
        <v>399</v>
      </c>
      <c r="F28" s="505">
        <v>0</v>
      </c>
      <c r="I28" s="533" t="s">
        <v>398</v>
      </c>
      <c r="J28" s="533" t="s">
        <v>399</v>
      </c>
      <c r="N28" s="505">
        <v>0</v>
      </c>
      <c r="P28" s="533" t="s">
        <v>398</v>
      </c>
      <c r="Q28" s="533" t="s">
        <v>399</v>
      </c>
      <c r="U28" s="505">
        <v>0</v>
      </c>
    </row>
    <row r="29" spans="1:21">
      <c r="F29" s="541"/>
      <c r="N29" s="542"/>
      <c r="U29" s="542"/>
    </row>
    <row r="30" spans="1:21">
      <c r="A30" s="533" t="s">
        <v>400</v>
      </c>
      <c r="B30" s="533" t="s">
        <v>401</v>
      </c>
      <c r="F30" s="543">
        <v>0</v>
      </c>
      <c r="I30" s="533" t="s">
        <v>400</v>
      </c>
      <c r="J30" s="533" t="s">
        <v>401</v>
      </c>
      <c r="N30" s="543">
        <v>0</v>
      </c>
      <c r="P30" s="533" t="s">
        <v>400</v>
      </c>
      <c r="Q30" s="533" t="s">
        <v>401</v>
      </c>
      <c r="U30" s="543">
        <v>0</v>
      </c>
    </row>
    <row r="31" spans="1:21">
      <c r="F31" s="541"/>
      <c r="N31" s="542"/>
      <c r="U31" s="542"/>
    </row>
    <row r="32" spans="1:21">
      <c r="A32" s="533" t="s">
        <v>402</v>
      </c>
      <c r="B32" s="533" t="s">
        <v>403</v>
      </c>
      <c r="F32" s="505">
        <v>0</v>
      </c>
      <c r="I32" s="533" t="s">
        <v>402</v>
      </c>
      <c r="J32" s="533" t="s">
        <v>403</v>
      </c>
      <c r="N32" s="505">
        <v>0</v>
      </c>
      <c r="P32" s="533" t="s">
        <v>402</v>
      </c>
      <c r="Q32" s="533" t="s">
        <v>403</v>
      </c>
      <c r="U32" s="505">
        <v>0</v>
      </c>
    </row>
    <row r="34" spans="1:21">
      <c r="A34" s="533" t="s">
        <v>404</v>
      </c>
      <c r="B34" s="533" t="s">
        <v>405</v>
      </c>
      <c r="F34" s="505">
        <v>0</v>
      </c>
      <c r="I34" s="533" t="s">
        <v>404</v>
      </c>
      <c r="J34" s="533" t="s">
        <v>405</v>
      </c>
      <c r="N34" s="505">
        <v>0</v>
      </c>
      <c r="P34" s="533" t="s">
        <v>404</v>
      </c>
      <c r="Q34" s="533" t="s">
        <v>405</v>
      </c>
      <c r="U34" s="505">
        <v>0</v>
      </c>
    </row>
    <row r="36" spans="1:21">
      <c r="A36" s="533" t="s">
        <v>406</v>
      </c>
      <c r="B36" s="533" t="s">
        <v>407</v>
      </c>
      <c r="F36" s="543">
        <v>0</v>
      </c>
      <c r="I36" s="533" t="s">
        <v>406</v>
      </c>
      <c r="J36" s="533" t="s">
        <v>407</v>
      </c>
      <c r="N36" s="543">
        <v>0</v>
      </c>
      <c r="P36" s="533" t="s">
        <v>406</v>
      </c>
      <c r="Q36" s="533" t="s">
        <v>407</v>
      </c>
      <c r="U36" s="543">
        <v>6.1700120568275452E-9</v>
      </c>
    </row>
    <row r="37" spans="1:21">
      <c r="F37" s="542"/>
      <c r="N37" s="542"/>
      <c r="U37" s="542"/>
    </row>
    <row r="38" spans="1:21">
      <c r="A38" s="535" t="s">
        <v>408</v>
      </c>
      <c r="B38" s="536"/>
      <c r="C38" s="536"/>
      <c r="D38" s="536"/>
      <c r="E38" s="537"/>
      <c r="F38" s="545"/>
      <c r="I38" s="539" t="s">
        <v>409</v>
      </c>
      <c r="J38" s="539"/>
      <c r="K38" s="539"/>
      <c r="L38" s="537"/>
      <c r="M38" s="537"/>
      <c r="N38" s="545"/>
      <c r="P38" s="535" t="s">
        <v>410</v>
      </c>
      <c r="Q38" s="539"/>
      <c r="R38" s="539"/>
      <c r="S38" s="539"/>
      <c r="T38" s="537"/>
      <c r="U38" s="545"/>
    </row>
    <row r="39" spans="1:21">
      <c r="F39" s="542"/>
      <c r="N39" s="542"/>
      <c r="U39" s="542"/>
    </row>
    <row r="40" spans="1:21">
      <c r="A40" s="533" t="s">
        <v>380</v>
      </c>
      <c r="B40" s="533" t="s">
        <v>411</v>
      </c>
      <c r="F40" s="543">
        <v>0</v>
      </c>
      <c r="I40" s="533" t="s">
        <v>380</v>
      </c>
      <c r="J40" s="533" t="s">
        <v>411</v>
      </c>
      <c r="N40" s="543">
        <v>0</v>
      </c>
      <c r="P40" s="533" t="s">
        <v>380</v>
      </c>
      <c r="Q40" s="533" t="s">
        <v>411</v>
      </c>
      <c r="U40" s="543">
        <v>0</v>
      </c>
    </row>
    <row r="41" spans="1:21">
      <c r="B41" s="533" t="s">
        <v>412</v>
      </c>
      <c r="F41" s="543">
        <v>0</v>
      </c>
      <c r="N41" s="542"/>
      <c r="Q41" s="533" t="s">
        <v>412</v>
      </c>
      <c r="U41" s="543">
        <v>0</v>
      </c>
    </row>
    <row r="42" spans="1:21">
      <c r="F42" s="542"/>
      <c r="N42" s="542"/>
      <c r="U42" s="542"/>
    </row>
    <row r="43" spans="1:21">
      <c r="A43" s="533" t="s">
        <v>384</v>
      </c>
      <c r="B43" s="533" t="s">
        <v>413</v>
      </c>
      <c r="F43" s="543">
        <v>0</v>
      </c>
      <c r="I43" s="533" t="s">
        <v>384</v>
      </c>
      <c r="J43" s="533" t="s">
        <v>413</v>
      </c>
      <c r="N43" s="543">
        <v>0</v>
      </c>
      <c r="P43" s="533" t="s">
        <v>384</v>
      </c>
      <c r="Q43" s="533" t="s">
        <v>413</v>
      </c>
      <c r="U43" s="543">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May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4"/>
  <sheetViews>
    <sheetView view="pageLayout" zoomScaleNormal="100" workbookViewId="0">
      <selection activeCell="M39" sqref="M39"/>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28.85546875" style="161" bestFit="1" customWidth="1"/>
    <col min="6" max="6" width="12.5703125" style="161" customWidth="1"/>
    <col min="7" max="7" width="17.28515625" style="161" bestFit="1" customWidth="1"/>
    <col min="8" max="8" width="16.140625" style="161" customWidth="1"/>
    <col min="9" max="9" width="18.42578125" style="161" bestFit="1" customWidth="1"/>
    <col min="10" max="10" width="19" style="161" bestFit="1" customWidth="1"/>
    <col min="11" max="11" width="28.85546875" style="161" bestFit="1" customWidth="1"/>
    <col min="12" max="12" width="11.85546875" style="161" customWidth="1"/>
    <col min="13" max="13" width="17.140625" style="161" customWidth="1"/>
    <col min="14" max="14" width="14.425781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5" customHeight="1" thickBot="1">
      <c r="A1" s="546" t="s">
        <v>414</v>
      </c>
      <c r="B1" s="546"/>
      <c r="C1" s="547"/>
      <c r="D1" s="547"/>
      <c r="E1" s="547"/>
      <c r="F1" s="547"/>
      <c r="G1" s="547"/>
      <c r="H1" s="547"/>
      <c r="I1" s="547"/>
      <c r="J1" s="547"/>
      <c r="K1" s="547"/>
      <c r="L1" s="547"/>
      <c r="M1" s="547"/>
      <c r="N1" s="547"/>
    </row>
    <row r="3" spans="1:15" ht="12.75" thickBot="1">
      <c r="A3" s="548"/>
      <c r="B3" s="548"/>
      <c r="C3" s="548"/>
      <c r="D3" s="548"/>
      <c r="E3" s="548"/>
      <c r="F3" s="548"/>
      <c r="G3" s="548"/>
      <c r="H3" s="548"/>
      <c r="I3" s="548"/>
      <c r="J3" s="548"/>
      <c r="K3" s="548"/>
      <c r="L3" s="548"/>
      <c r="M3" s="548"/>
      <c r="N3" s="548"/>
    </row>
    <row r="4" spans="1:15" ht="16.5" customHeight="1" thickBot="1">
      <c r="A4" s="549" t="s">
        <v>415</v>
      </c>
      <c r="B4" s="549" t="s">
        <v>416</v>
      </c>
      <c r="C4" s="549" t="s">
        <v>417</v>
      </c>
      <c r="D4" s="549" t="s">
        <v>418</v>
      </c>
      <c r="E4" s="549" t="s">
        <v>419</v>
      </c>
      <c r="F4" s="549" t="s">
        <v>420</v>
      </c>
      <c r="G4" s="791" t="s">
        <v>523</v>
      </c>
      <c r="H4" s="791" t="s">
        <v>524</v>
      </c>
      <c r="I4" s="549" t="s">
        <v>421</v>
      </c>
      <c r="J4" s="549" t="s">
        <v>422</v>
      </c>
      <c r="K4" s="549" t="s">
        <v>423</v>
      </c>
      <c r="L4" s="549" t="s">
        <v>424</v>
      </c>
      <c r="M4" s="792" t="s">
        <v>525</v>
      </c>
      <c r="N4" s="567" t="s">
        <v>526</v>
      </c>
    </row>
    <row r="5" spans="1:15">
      <c r="A5" s="550" t="s">
        <v>426</v>
      </c>
      <c r="B5" s="551" t="s">
        <v>425</v>
      </c>
      <c r="C5" s="552">
        <v>243500000</v>
      </c>
      <c r="D5" s="550" t="s">
        <v>308</v>
      </c>
      <c r="E5" s="553">
        <v>1.5800000000000002E-2</v>
      </c>
      <c r="F5" s="795">
        <v>1.7320000000000002E-2</v>
      </c>
      <c r="G5" s="796">
        <v>316306.50000000006</v>
      </c>
      <c r="H5" s="555">
        <v>0</v>
      </c>
      <c r="I5" s="552">
        <v>152796250</v>
      </c>
      <c r="J5" s="550" t="s">
        <v>241</v>
      </c>
      <c r="K5" s="553">
        <v>1.32E-2</v>
      </c>
      <c r="L5" s="554">
        <v>0</v>
      </c>
      <c r="M5" s="555">
        <v>0</v>
      </c>
      <c r="N5" s="555">
        <v>0</v>
      </c>
      <c r="O5" s="556"/>
    </row>
    <row r="6" spans="1:15">
      <c r="A6" s="550" t="s">
        <v>427</v>
      </c>
      <c r="B6" s="551" t="s">
        <v>425</v>
      </c>
      <c r="C6" s="552">
        <v>244000000</v>
      </c>
      <c r="D6" s="550" t="s">
        <v>308</v>
      </c>
      <c r="E6" s="553">
        <v>1.5299999999999999E-2</v>
      </c>
      <c r="F6" s="557">
        <v>1.6819999999999998E-2</v>
      </c>
      <c r="G6" s="555">
        <v>307805.99999999994</v>
      </c>
      <c r="H6" s="555">
        <v>0</v>
      </c>
      <c r="I6" s="552">
        <v>153110000</v>
      </c>
      <c r="J6" s="550" t="s">
        <v>241</v>
      </c>
      <c r="K6" s="553">
        <v>1.2699999999999999E-2</v>
      </c>
      <c r="L6" s="554">
        <v>0</v>
      </c>
      <c r="M6" s="555">
        <v>0</v>
      </c>
      <c r="N6" s="555">
        <v>0</v>
      </c>
      <c r="O6" s="556"/>
    </row>
    <row r="7" spans="1:15">
      <c r="A7" s="550" t="s">
        <v>428</v>
      </c>
      <c r="B7" s="551" t="s">
        <v>425</v>
      </c>
      <c r="C7" s="552">
        <v>244500000</v>
      </c>
      <c r="D7" s="550" t="s">
        <v>308</v>
      </c>
      <c r="E7" s="553">
        <v>1.4800000000000001E-2</v>
      </c>
      <c r="F7" s="557">
        <v>1.6320000000000001E-2</v>
      </c>
      <c r="G7" s="555">
        <v>299268</v>
      </c>
      <c r="H7" s="555">
        <v>0</v>
      </c>
      <c r="I7" s="552">
        <v>153423750</v>
      </c>
      <c r="J7" s="550" t="s">
        <v>241</v>
      </c>
      <c r="K7" s="553">
        <v>1.2200000000000001E-2</v>
      </c>
      <c r="L7" s="554">
        <v>0</v>
      </c>
      <c r="M7" s="555">
        <v>0</v>
      </c>
      <c r="N7" s="555">
        <v>0</v>
      </c>
      <c r="O7" s="556"/>
    </row>
    <row r="8" spans="1:15">
      <c r="A8" s="550" t="s">
        <v>429</v>
      </c>
      <c r="B8" s="551" t="s">
        <v>425</v>
      </c>
      <c r="C8" s="552">
        <v>245000000</v>
      </c>
      <c r="D8" s="550" t="s">
        <v>308</v>
      </c>
      <c r="E8" s="553">
        <v>1.43E-2</v>
      </c>
      <c r="F8" s="557">
        <v>1.5820000000000001E-2</v>
      </c>
      <c r="G8" s="555">
        <v>290692.5</v>
      </c>
      <c r="H8" s="555">
        <v>0</v>
      </c>
      <c r="I8" s="552">
        <v>153737500</v>
      </c>
      <c r="J8" s="550" t="s">
        <v>241</v>
      </c>
      <c r="K8" s="553">
        <v>1.17E-2</v>
      </c>
      <c r="L8" s="554">
        <v>0</v>
      </c>
      <c r="M8" s="555">
        <v>0</v>
      </c>
      <c r="N8" s="555">
        <v>0</v>
      </c>
      <c r="O8" s="556"/>
    </row>
    <row r="9" spans="1:15">
      <c r="A9" s="550" t="s">
        <v>430</v>
      </c>
      <c r="B9" s="551" t="s">
        <v>425</v>
      </c>
      <c r="C9" s="552">
        <v>243500000</v>
      </c>
      <c r="D9" s="714" t="s">
        <v>308</v>
      </c>
      <c r="E9" s="553">
        <v>1.5800000000000002E-2</v>
      </c>
      <c r="F9" s="557">
        <v>1.7320000000000002E-2</v>
      </c>
      <c r="G9" s="555">
        <v>316306.50000000006</v>
      </c>
      <c r="H9" s="555">
        <v>0</v>
      </c>
      <c r="I9" s="552">
        <v>152796250</v>
      </c>
      <c r="J9" s="550" t="s">
        <v>241</v>
      </c>
      <c r="K9" s="553">
        <v>1.32E-2</v>
      </c>
      <c r="L9" s="554">
        <v>0</v>
      </c>
      <c r="M9" s="555">
        <v>0</v>
      </c>
      <c r="N9" s="555">
        <v>0</v>
      </c>
      <c r="O9" s="556"/>
    </row>
    <row r="10" spans="1:15">
      <c r="A10" s="550" t="s">
        <v>431</v>
      </c>
      <c r="B10" s="551" t="s">
        <v>425</v>
      </c>
      <c r="C10" s="552">
        <v>244000000</v>
      </c>
      <c r="D10" s="550" t="s">
        <v>308</v>
      </c>
      <c r="E10" s="553">
        <v>1.5299999999999999E-2</v>
      </c>
      <c r="F10" s="557">
        <v>1.6819999999999998E-2</v>
      </c>
      <c r="G10" s="555">
        <v>307805.99999999994</v>
      </c>
      <c r="H10" s="555">
        <v>0</v>
      </c>
      <c r="I10" s="552">
        <v>153110000</v>
      </c>
      <c r="J10" s="550" t="s">
        <v>241</v>
      </c>
      <c r="K10" s="553">
        <v>1.2699999999999999E-2</v>
      </c>
      <c r="L10" s="554">
        <v>0</v>
      </c>
      <c r="M10" s="555">
        <v>0</v>
      </c>
      <c r="N10" s="555">
        <v>0</v>
      </c>
      <c r="O10" s="556"/>
    </row>
    <row r="11" spans="1:15">
      <c r="A11" s="550" t="s">
        <v>432</v>
      </c>
      <c r="B11" s="551" t="s">
        <v>425</v>
      </c>
      <c r="C11" s="552">
        <v>244500000</v>
      </c>
      <c r="D11" s="550" t="s">
        <v>308</v>
      </c>
      <c r="E11" s="553">
        <v>1.4800000000000001E-2</v>
      </c>
      <c r="F11" s="557">
        <v>1.6320000000000001E-2</v>
      </c>
      <c r="G11" s="555">
        <v>299268</v>
      </c>
      <c r="H11" s="555">
        <v>0</v>
      </c>
      <c r="I11" s="552">
        <v>153423750</v>
      </c>
      <c r="J11" s="550" t="s">
        <v>241</v>
      </c>
      <c r="K11" s="553">
        <v>1.2200000000000001E-2</v>
      </c>
      <c r="L11" s="554">
        <v>0</v>
      </c>
      <c r="M11" s="555">
        <v>0</v>
      </c>
      <c r="N11" s="555">
        <v>0</v>
      </c>
      <c r="O11" s="556"/>
    </row>
    <row r="12" spans="1:15">
      <c r="A12" s="550" t="s">
        <v>433</v>
      </c>
      <c r="B12" s="551" t="s">
        <v>425</v>
      </c>
      <c r="C12" s="552">
        <v>245500000</v>
      </c>
      <c r="D12" s="550" t="s">
        <v>308</v>
      </c>
      <c r="E12" s="553">
        <v>1.43E-2</v>
      </c>
      <c r="F12" s="557">
        <v>1.5820000000000001E-2</v>
      </c>
      <c r="G12" s="555">
        <v>291285.75</v>
      </c>
      <c r="H12" s="555">
        <v>0</v>
      </c>
      <c r="I12" s="552">
        <v>154051250</v>
      </c>
      <c r="J12" s="550" t="s">
        <v>241</v>
      </c>
      <c r="K12" s="553">
        <v>1.17E-2</v>
      </c>
      <c r="L12" s="554">
        <v>0</v>
      </c>
      <c r="M12" s="555">
        <v>0</v>
      </c>
      <c r="N12" s="555">
        <v>0</v>
      </c>
      <c r="O12" s="556"/>
    </row>
    <row r="13" spans="1:15" ht="12.75" thickBot="1">
      <c r="A13" s="558" t="s">
        <v>434</v>
      </c>
      <c r="B13" s="559" t="s">
        <v>425</v>
      </c>
      <c r="C13" s="560">
        <v>245500000</v>
      </c>
      <c r="D13" s="558" t="s">
        <v>308</v>
      </c>
      <c r="E13" s="561">
        <v>1.38E-2</v>
      </c>
      <c r="F13" s="562">
        <v>1.532E-2</v>
      </c>
      <c r="G13" s="563">
        <v>282079.5</v>
      </c>
      <c r="H13" s="563">
        <v>0</v>
      </c>
      <c r="I13" s="560">
        <v>154051250</v>
      </c>
      <c r="J13" s="558" t="s">
        <v>241</v>
      </c>
      <c r="K13" s="561">
        <v>1.12E-2</v>
      </c>
      <c r="L13" s="564">
        <v>0</v>
      </c>
      <c r="M13" s="563">
        <v>0</v>
      </c>
      <c r="N13" s="563">
        <v>0</v>
      </c>
      <c r="O13" s="556"/>
    </row>
    <row r="14" spans="1:15">
      <c r="A14" s="565"/>
      <c r="D14" s="621"/>
      <c r="O14" s="556"/>
    </row>
    <row r="15" spans="1:15" s="175" customFormat="1">
      <c r="A15" s="565"/>
      <c r="B15" s="161"/>
      <c r="C15" s="161"/>
      <c r="D15" s="161"/>
      <c r="E15" s="161"/>
      <c r="F15" s="161"/>
      <c r="G15" s="161"/>
      <c r="H15" s="161"/>
      <c r="I15" s="161"/>
      <c r="J15" s="161"/>
      <c r="K15" s="161"/>
      <c r="L15" s="161"/>
      <c r="M15" s="161"/>
      <c r="N15" s="161"/>
      <c r="O15" s="228"/>
    </row>
    <row r="16" spans="1:15" ht="13.5" thickBot="1">
      <c r="A16" s="566" t="s">
        <v>435</v>
      </c>
      <c r="B16" s="566"/>
      <c r="C16" s="492"/>
      <c r="D16" s="492"/>
      <c r="E16" s="492"/>
      <c r="F16" s="492"/>
      <c r="G16" s="492"/>
      <c r="H16" s="492"/>
      <c r="I16" s="492"/>
      <c r="J16" s="492"/>
      <c r="K16" s="492"/>
      <c r="L16" s="492"/>
      <c r="M16" s="492"/>
      <c r="N16" s="492"/>
    </row>
    <row r="17" spans="1:14" ht="12.75">
      <c r="A17" s="493"/>
      <c r="B17" s="493"/>
      <c r="C17" s="493"/>
      <c r="D17" s="493"/>
      <c r="E17" s="493"/>
      <c r="F17" s="493"/>
      <c r="G17" s="493"/>
      <c r="H17" s="493"/>
      <c r="I17" s="493"/>
      <c r="J17" s="493"/>
      <c r="K17" s="493"/>
      <c r="L17" s="493"/>
      <c r="M17" s="493"/>
      <c r="N17" s="493"/>
    </row>
    <row r="18" spans="1:14" s="493" customFormat="1" ht="13.5" thickBot="1"/>
    <row r="19" spans="1:14" s="493" customFormat="1" ht="13.5" thickBot="1">
      <c r="A19" s="549" t="s">
        <v>415</v>
      </c>
      <c r="B19" s="567" t="s">
        <v>436</v>
      </c>
      <c r="C19" s="568" t="s">
        <v>416</v>
      </c>
      <c r="K19" s="569"/>
    </row>
    <row r="20" spans="1:14" s="493" customFormat="1" ht="13.5" thickBot="1">
      <c r="A20" s="570"/>
      <c r="B20" s="571"/>
      <c r="C20" s="572"/>
    </row>
    <row r="21" spans="1:14" s="493" customFormat="1" ht="12.75">
      <c r="A21" s="573"/>
    </row>
    <row r="22" spans="1:14" s="493" customFormat="1" ht="12.75">
      <c r="A22" s="161" t="s">
        <v>543</v>
      </c>
    </row>
    <row r="23" spans="1:14" s="493" customFormat="1" ht="12.75">
      <c r="A23" s="161"/>
      <c r="B23" s="161"/>
      <c r="C23" s="161"/>
      <c r="D23" s="161"/>
      <c r="E23" s="161"/>
      <c r="F23" s="161"/>
      <c r="G23" s="161"/>
      <c r="H23" s="161"/>
      <c r="I23" s="161"/>
      <c r="J23" s="161"/>
      <c r="K23" s="161"/>
      <c r="L23" s="161"/>
      <c r="M23" s="161"/>
      <c r="N23" s="161"/>
    </row>
    <row r="24" spans="1:14" s="493" customFormat="1" ht="12.75">
      <c r="A24" s="161"/>
      <c r="B24" s="161"/>
      <c r="C24" s="161"/>
      <c r="D24" s="161"/>
      <c r="E24" s="161"/>
      <c r="F24" s="161"/>
      <c r="G24" s="161"/>
      <c r="H24" s="161"/>
      <c r="I24" s="161"/>
      <c r="J24" s="161"/>
      <c r="K24" s="161"/>
      <c r="L24" s="161"/>
      <c r="M24" s="161"/>
      <c r="N24" s="161"/>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May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BreakPreview" zoomScale="70" zoomScaleNormal="100" zoomScaleSheetLayoutView="70" zoomScalePageLayoutView="80" workbookViewId="0">
      <selection activeCell="M39" sqref="M39"/>
    </sheetView>
  </sheetViews>
  <sheetFormatPr defaultRowHeight="12"/>
  <cols>
    <col min="1" max="1" width="6.42578125" style="161" customWidth="1"/>
    <col min="2" max="2" width="112.570312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3.5" customHeight="1" thickBot="1">
      <c r="A2" s="42"/>
      <c r="B2" s="574" t="s">
        <v>437</v>
      </c>
      <c r="C2" s="575"/>
    </row>
    <row r="3" spans="1:4">
      <c r="A3" s="42"/>
      <c r="B3" s="576" t="s">
        <v>438</v>
      </c>
      <c r="C3" s="577"/>
    </row>
    <row r="4" spans="1:4">
      <c r="A4" s="42"/>
      <c r="B4" s="578" t="s">
        <v>439</v>
      </c>
      <c r="C4" s="579" t="s">
        <v>469</v>
      </c>
      <c r="D4" s="556"/>
    </row>
    <row r="5" spans="1:4">
      <c r="A5" s="42"/>
      <c r="B5" s="578"/>
      <c r="C5" s="579"/>
      <c r="D5" s="556"/>
    </row>
    <row r="6" spans="1:4">
      <c r="A6" s="42"/>
      <c r="B6" s="580" t="s">
        <v>440</v>
      </c>
      <c r="C6" s="579"/>
      <c r="D6" s="556"/>
    </row>
    <row r="7" spans="1:4">
      <c r="A7" s="42"/>
      <c r="B7" s="578" t="s">
        <v>441</v>
      </c>
      <c r="C7" s="579" t="s">
        <v>469</v>
      </c>
      <c r="D7" s="556"/>
    </row>
    <row r="8" spans="1:4">
      <c r="A8" s="42"/>
      <c r="B8" s="578" t="s">
        <v>442</v>
      </c>
      <c r="C8" s="579" t="s">
        <v>469</v>
      </c>
      <c r="D8" s="556"/>
    </row>
    <row r="9" spans="1:4">
      <c r="A9" s="42"/>
      <c r="B9" s="578" t="s">
        <v>443</v>
      </c>
      <c r="C9" s="579" t="s">
        <v>469</v>
      </c>
      <c r="D9" s="556"/>
    </row>
    <row r="10" spans="1:4" ht="24">
      <c r="A10" s="42"/>
      <c r="B10" s="704" t="s">
        <v>444</v>
      </c>
      <c r="C10" s="579" t="s">
        <v>469</v>
      </c>
      <c r="D10" s="556"/>
    </row>
    <row r="11" spans="1:4">
      <c r="A11" s="42"/>
      <c r="B11" s="578"/>
      <c r="C11" s="579"/>
      <c r="D11" s="556"/>
    </row>
    <row r="12" spans="1:4">
      <c r="A12" s="42"/>
      <c r="B12" s="580"/>
      <c r="C12" s="579"/>
      <c r="D12" s="556"/>
    </row>
    <row r="13" spans="1:4">
      <c r="A13" s="42"/>
      <c r="B13" s="578"/>
      <c r="C13" s="579"/>
      <c r="D13" s="556"/>
    </row>
    <row r="14" spans="1:4" ht="12.75" thickBot="1">
      <c r="A14" s="42"/>
      <c r="B14" s="581" t="s">
        <v>445</v>
      </c>
      <c r="C14" s="582"/>
      <c r="D14" s="556"/>
    </row>
    <row r="15" spans="1:4">
      <c r="A15" s="42"/>
      <c r="B15" s="42"/>
      <c r="C15" s="583"/>
      <c r="D15" s="618"/>
    </row>
    <row r="16" spans="1:4">
      <c r="A16" s="584"/>
      <c r="B16" s="41"/>
      <c r="C16" s="585"/>
      <c r="D16" s="556"/>
    </row>
    <row r="17" spans="1:4">
      <c r="A17" s="42"/>
      <c r="B17" s="586" t="s">
        <v>446</v>
      </c>
      <c r="C17" s="587"/>
      <c r="D17" s="618"/>
    </row>
    <row r="18" spans="1:4">
      <c r="A18" s="588">
        <v>1</v>
      </c>
      <c r="B18" s="141" t="s">
        <v>447</v>
      </c>
      <c r="C18" s="42"/>
    </row>
    <row r="19" spans="1:4" ht="24">
      <c r="A19" s="589"/>
      <c r="B19" s="590" t="s">
        <v>448</v>
      </c>
      <c r="C19" s="42"/>
    </row>
    <row r="20" spans="1:4">
      <c r="A20" s="591">
        <v>2</v>
      </c>
      <c r="B20" s="141" t="s">
        <v>449</v>
      </c>
      <c r="C20" s="42"/>
    </row>
    <row r="21" spans="1:4">
      <c r="A21" s="589"/>
      <c r="B21" s="590" t="s">
        <v>450</v>
      </c>
      <c r="C21" s="42"/>
    </row>
    <row r="22" spans="1:4">
      <c r="A22" s="591">
        <v>3</v>
      </c>
      <c r="B22" s="141" t="s">
        <v>451</v>
      </c>
      <c r="C22" s="42"/>
    </row>
    <row r="23" spans="1:4">
      <c r="A23" s="584"/>
      <c r="B23" s="590" t="s">
        <v>452</v>
      </c>
      <c r="C23" s="42"/>
    </row>
    <row r="24" spans="1:4">
      <c r="A24" s="591">
        <v>4</v>
      </c>
      <c r="B24" s="592" t="s">
        <v>453</v>
      </c>
      <c r="C24" s="42"/>
    </row>
    <row r="25" spans="1:4">
      <c r="A25" s="591"/>
      <c r="B25" s="590" t="s">
        <v>454</v>
      </c>
      <c r="C25" s="42"/>
    </row>
    <row r="26" spans="1:4">
      <c r="A26" s="591"/>
      <c r="B26" s="590" t="s">
        <v>455</v>
      </c>
      <c r="C26" s="42"/>
    </row>
    <row r="27" spans="1:4">
      <c r="A27" s="591">
        <v>5</v>
      </c>
      <c r="B27" s="592" t="s">
        <v>456</v>
      </c>
      <c r="C27" s="42"/>
    </row>
    <row r="28" spans="1:4" ht="24">
      <c r="A28" s="591"/>
      <c r="B28" s="590" t="s">
        <v>457</v>
      </c>
      <c r="C28" s="42"/>
    </row>
    <row r="29" spans="1:4">
      <c r="A29" s="591">
        <v>6</v>
      </c>
      <c r="B29" s="592" t="s">
        <v>458</v>
      </c>
      <c r="C29" s="42"/>
    </row>
    <row r="30" spans="1:4" ht="26.25" customHeight="1">
      <c r="A30" s="588"/>
      <c r="B30" s="590" t="s">
        <v>459</v>
      </c>
      <c r="C30" s="42"/>
    </row>
    <row r="31" spans="1:4">
      <c r="A31" s="593">
        <v>7</v>
      </c>
      <c r="B31" s="594" t="s">
        <v>460</v>
      </c>
    </row>
    <row r="32" spans="1:4" ht="14.25" customHeight="1">
      <c r="A32" s="588"/>
      <c r="B32" s="590" t="s">
        <v>461</v>
      </c>
    </row>
    <row r="33" spans="1:2" ht="11.25" customHeight="1">
      <c r="A33" s="595">
        <v>8</v>
      </c>
      <c r="B33" s="709" t="s">
        <v>509</v>
      </c>
    </row>
    <row r="34" spans="1:2" ht="24.75" customHeight="1">
      <c r="A34" s="712"/>
      <c r="B34" s="711" t="s">
        <v>510</v>
      </c>
    </row>
    <row r="35" spans="1:2">
      <c r="A35" s="712">
        <v>9</v>
      </c>
      <c r="B35" s="710" t="s">
        <v>511</v>
      </c>
    </row>
    <row r="36" spans="1:2" ht="27" customHeight="1">
      <c r="A36" s="712"/>
      <c r="B36" s="711" t="s">
        <v>512</v>
      </c>
    </row>
    <row r="37" spans="1:2">
      <c r="A37" s="712">
        <v>10</v>
      </c>
      <c r="B37" s="710" t="s">
        <v>513</v>
      </c>
    </row>
    <row r="38" spans="1:2" ht="24.75" customHeight="1">
      <c r="A38" s="712"/>
      <c r="B38" s="711" t="s">
        <v>517</v>
      </c>
    </row>
    <row r="39" spans="1:2">
      <c r="A39" s="712">
        <v>11</v>
      </c>
      <c r="B39" s="710" t="s">
        <v>514</v>
      </c>
    </row>
    <row r="40" spans="1:2" ht="25.5" customHeight="1">
      <c r="A40" s="712"/>
      <c r="B40" s="711" t="s">
        <v>515</v>
      </c>
    </row>
    <row r="41" spans="1:2">
      <c r="A41" s="712">
        <v>12</v>
      </c>
      <c r="B41" s="710" t="s">
        <v>516</v>
      </c>
    </row>
    <row r="42" spans="1:2" ht="25.5" customHeight="1">
      <c r="A42" s="712"/>
      <c r="B42" s="711" t="s">
        <v>518</v>
      </c>
    </row>
    <row r="43" spans="1:2">
      <c r="A43" s="223">
        <v>13</v>
      </c>
      <c r="B43" s="223" t="s">
        <v>462</v>
      </c>
    </row>
    <row r="44" spans="1:2">
      <c r="B44" s="7" t="s">
        <v>463</v>
      </c>
    </row>
    <row r="45" spans="1:2">
      <c r="A45" s="223"/>
      <c r="B45" s="7" t="s">
        <v>464</v>
      </c>
    </row>
    <row r="46" spans="1:2">
      <c r="B46" s="7" t="s">
        <v>465</v>
      </c>
    </row>
    <row r="47" spans="1:2">
      <c r="A47" s="596">
        <v>14</v>
      </c>
      <c r="B47" s="596" t="s">
        <v>466</v>
      </c>
    </row>
    <row r="48" spans="1:2" ht="12" customHeight="1">
      <c r="A48" s="597"/>
      <c r="B48" s="870" t="s">
        <v>467</v>
      </c>
    </row>
    <row r="49" spans="1:2">
      <c r="A49" s="597"/>
      <c r="B49" s="870"/>
    </row>
    <row r="50" spans="1:2">
      <c r="A50" s="597"/>
      <c r="B50" s="870"/>
    </row>
    <row r="51" spans="1:2">
      <c r="A51" s="597"/>
      <c r="B51" s="870"/>
    </row>
  </sheetData>
  <mergeCells count="1">
    <mergeCell ref="B48:B51"/>
  </mergeCells>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May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16" zoomScale="70" zoomScaleNormal="70" zoomScaleSheetLayoutView="40" zoomScalePageLayoutView="70" workbookViewId="0">
      <selection activeCell="M39" sqref="M39"/>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8</v>
      </c>
      <c r="D4" s="64" t="s">
        <v>9</v>
      </c>
      <c r="E4" s="63" t="s">
        <v>10</v>
      </c>
      <c r="F4" s="64" t="s">
        <v>11</v>
      </c>
    </row>
    <row r="5" spans="1:6" ht="39" customHeight="1">
      <c r="A5" s="676" t="s">
        <v>12</v>
      </c>
      <c r="B5" s="599" t="s">
        <v>13</v>
      </c>
      <c r="C5" s="599"/>
      <c r="D5" s="599"/>
      <c r="E5" s="600"/>
      <c r="F5" s="601"/>
    </row>
    <row r="6" spans="1:6" ht="39" customHeight="1">
      <c r="A6" s="675"/>
      <c r="B6" s="671" t="s">
        <v>14</v>
      </c>
      <c r="C6" s="671"/>
      <c r="D6" s="671"/>
      <c r="E6" s="602"/>
      <c r="F6" s="603"/>
    </row>
    <row r="7" spans="1:6" ht="39" customHeight="1">
      <c r="A7" s="675"/>
      <c r="B7" s="671" t="s">
        <v>15</v>
      </c>
      <c r="C7" s="671"/>
      <c r="D7" s="671"/>
      <c r="E7" s="602"/>
      <c r="F7" s="603"/>
    </row>
    <row r="8" spans="1:6" ht="39" customHeight="1">
      <c r="A8" s="673" t="s">
        <v>368</v>
      </c>
      <c r="B8" s="674" t="s">
        <v>17</v>
      </c>
      <c r="C8" s="674"/>
      <c r="D8" s="674"/>
      <c r="E8" s="604"/>
      <c r="F8" s="605"/>
    </row>
    <row r="9" spans="1:6" ht="39" customHeight="1">
      <c r="A9" s="675" t="s">
        <v>18</v>
      </c>
      <c r="B9" s="671" t="s">
        <v>19</v>
      </c>
      <c r="C9" s="671"/>
      <c r="D9" s="671"/>
      <c r="E9" s="602"/>
      <c r="F9" s="606"/>
    </row>
    <row r="10" spans="1:6" ht="39" customHeight="1">
      <c r="A10" s="673" t="s">
        <v>20</v>
      </c>
      <c r="B10" s="674" t="s">
        <v>21</v>
      </c>
      <c r="C10" s="674" t="s">
        <v>22</v>
      </c>
      <c r="D10" s="674" t="s">
        <v>23</v>
      </c>
      <c r="E10" s="604" t="s">
        <v>470</v>
      </c>
      <c r="F10" s="607" t="s">
        <v>471</v>
      </c>
    </row>
    <row r="11" spans="1:6" ht="50.25" customHeight="1">
      <c r="A11" s="673"/>
      <c r="B11" s="674"/>
      <c r="C11" s="674"/>
      <c r="D11" s="674"/>
      <c r="E11" s="604" t="s">
        <v>25</v>
      </c>
      <c r="F11" s="605" t="s">
        <v>472</v>
      </c>
    </row>
    <row r="12" spans="1:6" ht="50.25" customHeight="1">
      <c r="A12" s="673"/>
      <c r="B12" s="674"/>
      <c r="C12" s="674"/>
      <c r="D12" s="674"/>
      <c r="E12" s="604" t="s">
        <v>25</v>
      </c>
      <c r="F12" s="605" t="s">
        <v>473</v>
      </c>
    </row>
    <row r="13" spans="1:6" ht="39.75" customHeight="1">
      <c r="A13" s="673"/>
      <c r="B13" s="674"/>
      <c r="C13" s="674"/>
      <c r="D13" s="674"/>
      <c r="E13" s="604" t="s">
        <v>26</v>
      </c>
      <c r="F13" s="605" t="s">
        <v>474</v>
      </c>
    </row>
    <row r="14" spans="1:6" ht="27" customHeight="1">
      <c r="A14" s="673"/>
      <c r="B14" s="674"/>
      <c r="C14" s="674"/>
      <c r="D14" s="674"/>
      <c r="E14" s="604" t="s">
        <v>26</v>
      </c>
      <c r="F14" s="605" t="s">
        <v>475</v>
      </c>
    </row>
    <row r="15" spans="1:6" ht="39" customHeight="1">
      <c r="A15" s="675" t="s">
        <v>27</v>
      </c>
      <c r="B15" s="671" t="s">
        <v>21</v>
      </c>
      <c r="C15" s="671" t="s">
        <v>22</v>
      </c>
      <c r="D15" s="624" t="s">
        <v>23</v>
      </c>
      <c r="E15" s="602" t="s">
        <v>26</v>
      </c>
      <c r="F15" s="606" t="s">
        <v>476</v>
      </c>
    </row>
    <row r="16" spans="1:6" ht="39" customHeight="1">
      <c r="A16" s="673" t="s">
        <v>28</v>
      </c>
      <c r="B16" s="674" t="s">
        <v>21</v>
      </c>
      <c r="C16" s="674" t="s">
        <v>22</v>
      </c>
      <c r="D16" s="674" t="s">
        <v>23</v>
      </c>
      <c r="E16" s="604"/>
      <c r="F16" s="605"/>
    </row>
    <row r="17" spans="1:6" ht="50.25" customHeight="1">
      <c r="A17" s="675" t="s">
        <v>29</v>
      </c>
      <c r="B17" s="671" t="s">
        <v>21</v>
      </c>
      <c r="C17" s="671" t="s">
        <v>22</v>
      </c>
      <c r="D17" s="624" t="s">
        <v>23</v>
      </c>
      <c r="E17" s="602"/>
      <c r="F17" s="606"/>
    </row>
    <row r="18" spans="1:6" ht="66" customHeight="1">
      <c r="A18" s="673" t="s">
        <v>30</v>
      </c>
      <c r="B18" s="674" t="s">
        <v>21</v>
      </c>
      <c r="C18" s="674" t="s">
        <v>22</v>
      </c>
      <c r="D18" s="674" t="s">
        <v>23</v>
      </c>
      <c r="E18" s="608" t="s">
        <v>477</v>
      </c>
      <c r="F18" s="605" t="s">
        <v>478</v>
      </c>
    </row>
    <row r="19" spans="1:6" ht="39" customHeight="1">
      <c r="A19" s="673"/>
      <c r="B19" s="674"/>
      <c r="C19" s="674"/>
      <c r="D19" s="674"/>
      <c r="E19" s="608" t="s">
        <v>479</v>
      </c>
      <c r="F19" s="605" t="s">
        <v>480</v>
      </c>
    </row>
    <row r="20" spans="1:6" ht="69" customHeight="1">
      <c r="A20" s="609" t="s">
        <v>31</v>
      </c>
      <c r="B20" s="610" t="s">
        <v>21</v>
      </c>
      <c r="C20" s="610" t="s">
        <v>22</v>
      </c>
      <c r="D20" s="610" t="s">
        <v>23</v>
      </c>
      <c r="E20" s="611" t="s">
        <v>477</v>
      </c>
      <c r="F20" s="612" t="s">
        <v>481</v>
      </c>
    </row>
    <row r="21" spans="1:6" ht="67.5" customHeight="1">
      <c r="A21" s="673" t="s">
        <v>32</v>
      </c>
      <c r="B21" s="674" t="s">
        <v>21</v>
      </c>
      <c r="C21" s="674" t="s">
        <v>22</v>
      </c>
      <c r="D21" s="674" t="s">
        <v>23</v>
      </c>
      <c r="E21" s="608" t="s">
        <v>477</v>
      </c>
      <c r="F21" s="605" t="s">
        <v>482</v>
      </c>
    </row>
    <row r="22" spans="1:6" ht="39" customHeight="1">
      <c r="A22" s="675" t="s">
        <v>483</v>
      </c>
      <c r="B22" s="671" t="s">
        <v>21</v>
      </c>
      <c r="C22" s="671" t="s">
        <v>22</v>
      </c>
      <c r="D22" s="671" t="s">
        <v>23</v>
      </c>
      <c r="E22" s="602" t="s">
        <v>484</v>
      </c>
      <c r="F22" s="606" t="s">
        <v>485</v>
      </c>
    </row>
    <row r="23" spans="1:6" ht="39" customHeight="1">
      <c r="A23" s="675"/>
      <c r="B23" s="671"/>
      <c r="C23" s="671"/>
      <c r="D23" s="671"/>
      <c r="E23" s="602" t="s">
        <v>486</v>
      </c>
      <c r="F23" s="606" t="s">
        <v>487</v>
      </c>
    </row>
    <row r="24" spans="1:6" ht="39" customHeight="1">
      <c r="A24" s="702"/>
      <c r="B24" s="674" t="s">
        <v>33</v>
      </c>
      <c r="C24" s="674" t="s">
        <v>22</v>
      </c>
      <c r="D24" s="674" t="s">
        <v>23</v>
      </c>
      <c r="E24" s="604" t="s">
        <v>488</v>
      </c>
      <c r="F24" s="605" t="s">
        <v>485</v>
      </c>
    </row>
    <row r="25" spans="1:6" ht="39" customHeight="1">
      <c r="A25" s="673" t="s">
        <v>501</v>
      </c>
      <c r="B25" s="674"/>
      <c r="C25" s="674"/>
      <c r="D25" s="674"/>
      <c r="E25" s="604" t="s">
        <v>486</v>
      </c>
      <c r="F25" s="605" t="s">
        <v>487</v>
      </c>
    </row>
    <row r="26" spans="1:6" ht="39" customHeight="1">
      <c r="A26" s="673"/>
      <c r="B26" s="674"/>
      <c r="C26" s="674"/>
      <c r="D26" s="674"/>
      <c r="E26" s="604"/>
      <c r="F26" s="605"/>
    </row>
    <row r="27" spans="1:6" ht="39" customHeight="1">
      <c r="A27" s="675" t="s">
        <v>34</v>
      </c>
      <c r="B27" s="671" t="s">
        <v>489</v>
      </c>
      <c r="C27" s="671" t="s">
        <v>22</v>
      </c>
      <c r="D27" s="671" t="s">
        <v>23</v>
      </c>
      <c r="E27" s="602"/>
      <c r="F27" s="602"/>
    </row>
    <row r="28" spans="1:6" ht="39" customHeight="1">
      <c r="A28" s="673" t="s">
        <v>490</v>
      </c>
      <c r="B28" s="674" t="s">
        <v>35</v>
      </c>
      <c r="C28" s="674"/>
      <c r="D28" s="674"/>
      <c r="E28" s="604"/>
      <c r="F28" s="604"/>
    </row>
    <row r="29" spans="1:6" ht="45" customHeight="1">
      <c r="A29" s="675" t="s">
        <v>36</v>
      </c>
      <c r="B29" s="671" t="s">
        <v>491</v>
      </c>
      <c r="C29" s="671"/>
      <c r="D29" s="671"/>
      <c r="E29" s="602"/>
      <c r="F29" s="602"/>
    </row>
    <row r="30" spans="1:6" ht="25.5">
      <c r="A30" s="672" t="s">
        <v>492</v>
      </c>
      <c r="B30" s="674" t="s">
        <v>489</v>
      </c>
      <c r="C30" s="674" t="s">
        <v>22</v>
      </c>
      <c r="D30" s="674" t="s">
        <v>23</v>
      </c>
      <c r="E30" s="604"/>
      <c r="F30" s="604"/>
    </row>
    <row r="31" spans="1:6" ht="51.75" thickBot="1">
      <c r="A31" s="613" t="s">
        <v>493</v>
      </c>
      <c r="B31" s="614" t="s">
        <v>494</v>
      </c>
      <c r="C31" s="615"/>
      <c r="D31" s="615"/>
      <c r="E31" s="614"/>
      <c r="F31" s="614"/>
    </row>
    <row r="32" spans="1:6" ht="12.75">
      <c r="A32" s="670" t="s">
        <v>495</v>
      </c>
      <c r="B32" s="670"/>
      <c r="C32" s="670"/>
      <c r="D32" s="670"/>
      <c r="E32" s="670"/>
      <c r="F32" s="670"/>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May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topLeftCell="A31" zoomScale="80" zoomScaleNormal="80" zoomScaleSheetLayoutView="55" zoomScalePageLayoutView="80" workbookViewId="0">
      <selection activeCell="A77" sqref="A77"/>
    </sheetView>
  </sheetViews>
  <sheetFormatPr defaultRowHeight="12"/>
  <cols>
    <col min="1" max="1" width="32.140625" style="7" customWidth="1"/>
    <col min="2" max="2" width="15.7109375" style="7" customWidth="1"/>
    <col min="3" max="3" width="18.42578125" style="7" customWidth="1"/>
    <col min="4"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37</v>
      </c>
      <c r="B2" s="65"/>
      <c r="C2" s="65"/>
      <c r="D2" s="65"/>
      <c r="E2" s="65"/>
      <c r="F2" s="65"/>
      <c r="G2" s="65"/>
      <c r="H2" s="65"/>
      <c r="I2" s="65"/>
      <c r="J2" s="65"/>
      <c r="K2" s="65"/>
      <c r="L2" s="65"/>
      <c r="M2" s="65"/>
    </row>
    <row r="3" spans="1:13" ht="12.75" thickBot="1"/>
    <row r="4" spans="1:13">
      <c r="A4" s="687" t="s">
        <v>38</v>
      </c>
      <c r="B4" s="66"/>
      <c r="C4" s="67"/>
      <c r="D4" s="67"/>
      <c r="E4" s="68"/>
      <c r="I4" s="689" t="s">
        <v>39</v>
      </c>
      <c r="J4" s="69"/>
      <c r="K4" s="69"/>
      <c r="L4" s="69"/>
      <c r="M4" s="70"/>
    </row>
    <row r="5" spans="1:13" ht="13.5" customHeight="1" thickBot="1">
      <c r="A5" s="688"/>
      <c r="B5" s="71"/>
      <c r="C5" s="71"/>
      <c r="D5" s="71"/>
      <c r="E5" s="72"/>
      <c r="I5" s="690"/>
      <c r="J5" s="73"/>
      <c r="K5" s="73"/>
      <c r="L5" s="73"/>
      <c r="M5" s="74"/>
    </row>
    <row r="6" spans="1:13">
      <c r="A6" s="701" t="s">
        <v>40</v>
      </c>
      <c r="B6" s="76"/>
      <c r="C6" s="77"/>
      <c r="D6" s="78"/>
      <c r="E6" s="716">
        <v>72499</v>
      </c>
      <c r="I6" s="79" t="s">
        <v>528</v>
      </c>
      <c r="J6" s="80"/>
      <c r="K6" s="80"/>
      <c r="L6" s="81"/>
      <c r="M6" s="82">
        <v>8721039008.6100006</v>
      </c>
    </row>
    <row r="7" spans="1:13" ht="12.75" thickBot="1">
      <c r="A7" s="700" t="s">
        <v>41</v>
      </c>
      <c r="B7" s="84"/>
      <c r="C7" s="85"/>
      <c r="D7" s="86"/>
      <c r="E7" s="717">
        <v>7496212047</v>
      </c>
      <c r="I7" s="87" t="s">
        <v>529</v>
      </c>
      <c r="J7" s="88"/>
      <c r="K7" s="88"/>
      <c r="L7" s="89"/>
      <c r="M7" s="90">
        <v>8898560353.7000008</v>
      </c>
    </row>
    <row r="8" spans="1:13">
      <c r="A8" s="701" t="s">
        <v>42</v>
      </c>
      <c r="B8" s="76"/>
      <c r="C8" s="77"/>
      <c r="D8" s="78"/>
      <c r="E8" s="718">
        <v>90392</v>
      </c>
      <c r="I8" s="91" t="s">
        <v>43</v>
      </c>
      <c r="J8" s="92"/>
      <c r="K8" s="80"/>
      <c r="L8" s="81"/>
      <c r="M8" s="82">
        <v>29068391.350000001</v>
      </c>
    </row>
    <row r="9" spans="1:13" ht="12.75" thickBot="1">
      <c r="A9" s="699" t="s">
        <v>44</v>
      </c>
      <c r="B9" s="94"/>
      <c r="C9" s="95"/>
      <c r="D9" s="96"/>
      <c r="E9" s="719">
        <v>8740904511.7700024</v>
      </c>
      <c r="G9" s="97"/>
      <c r="I9" s="98" t="s">
        <v>45</v>
      </c>
      <c r="J9" s="80"/>
      <c r="K9" s="80"/>
      <c r="L9" s="81"/>
      <c r="M9" s="82">
        <v>71720360.870000839</v>
      </c>
    </row>
    <row r="10" spans="1:13" ht="12.75" thickBot="1">
      <c r="A10" s="99" t="s">
        <v>46</v>
      </c>
      <c r="B10" s="100"/>
      <c r="C10" s="100"/>
      <c r="D10" s="101"/>
      <c r="E10" s="631">
        <v>3.7484461045925156E-2</v>
      </c>
      <c r="G10" s="97"/>
      <c r="I10" s="98" t="s">
        <v>47</v>
      </c>
      <c r="J10" s="80"/>
      <c r="K10" s="80"/>
      <c r="L10" s="81"/>
      <c r="M10" s="82">
        <v>105313903.92999917</v>
      </c>
    </row>
    <row r="11" spans="1:13" ht="12.75" customHeight="1" thickBot="1">
      <c r="A11" s="685"/>
      <c r="B11" s="685"/>
      <c r="C11" s="685"/>
      <c r="D11" s="685"/>
      <c r="E11" s="685"/>
      <c r="G11" s="102"/>
      <c r="I11" s="79" t="s">
        <v>530</v>
      </c>
      <c r="J11" s="80"/>
      <c r="K11" s="80"/>
      <c r="L11" s="89"/>
      <c r="M11" s="616">
        <v>0</v>
      </c>
    </row>
    <row r="12" spans="1:13">
      <c r="A12" s="102"/>
      <c r="B12" s="102"/>
      <c r="C12" s="102"/>
      <c r="D12" s="102"/>
      <c r="E12" s="102"/>
      <c r="G12" s="102"/>
      <c r="I12" s="103" t="s">
        <v>531</v>
      </c>
      <c r="J12" s="92"/>
      <c r="K12" s="92"/>
      <c r="L12" s="80"/>
      <c r="M12" s="82">
        <v>7033679471.7134886</v>
      </c>
    </row>
    <row r="13" spans="1:13">
      <c r="A13" s="94"/>
      <c r="B13" s="97"/>
      <c r="C13" s="97"/>
      <c r="D13" s="97"/>
      <c r="E13" s="104"/>
      <c r="I13" s="79" t="s">
        <v>532</v>
      </c>
      <c r="J13" s="80"/>
      <c r="K13" s="80"/>
      <c r="L13" s="80"/>
      <c r="M13" s="105">
        <v>0.80651859999999997</v>
      </c>
    </row>
    <row r="14" spans="1:13">
      <c r="A14" s="94"/>
      <c r="B14" s="94"/>
      <c r="C14" s="95"/>
      <c r="D14" s="95"/>
      <c r="E14" s="104"/>
      <c r="I14" s="79" t="s">
        <v>533</v>
      </c>
      <c r="J14" s="80"/>
      <c r="K14" s="80"/>
      <c r="L14" s="80"/>
      <c r="M14" s="82">
        <v>1687359536.896512</v>
      </c>
    </row>
    <row r="15" spans="1:13">
      <c r="A15" s="106"/>
      <c r="B15" s="799"/>
      <c r="C15" s="800"/>
      <c r="D15" s="623"/>
      <c r="E15" s="97"/>
      <c r="I15" s="79" t="s">
        <v>534</v>
      </c>
      <c r="J15" s="80"/>
      <c r="K15" s="80"/>
      <c r="L15" s="107"/>
      <c r="M15" s="105">
        <v>0.19348140000000003</v>
      </c>
    </row>
    <row r="16" spans="1:13">
      <c r="A16" s="106"/>
      <c r="B16" s="799"/>
      <c r="C16" s="800"/>
      <c r="D16" s="800"/>
      <c r="E16" s="800"/>
      <c r="I16" s="79" t="s">
        <v>535</v>
      </c>
      <c r="J16" s="80"/>
      <c r="K16" s="80"/>
      <c r="L16" s="107"/>
      <c r="M16" s="82"/>
    </row>
    <row r="17" spans="1:13">
      <c r="A17" s="94"/>
      <c r="B17" s="797"/>
      <c r="C17" s="798"/>
      <c r="D17" s="628"/>
      <c r="E17" s="104"/>
      <c r="I17" s="108" t="s">
        <v>48</v>
      </c>
      <c r="J17" s="109"/>
      <c r="K17" s="80"/>
      <c r="L17" s="107"/>
      <c r="M17" s="82">
        <v>366283638.36162007</v>
      </c>
    </row>
    <row r="18" spans="1:13">
      <c r="A18" s="94"/>
      <c r="B18" s="94"/>
      <c r="C18" s="95"/>
      <c r="D18" s="95"/>
      <c r="E18" s="104"/>
      <c r="H18" s="110"/>
      <c r="I18" s="111" t="s">
        <v>49</v>
      </c>
      <c r="J18" s="80"/>
      <c r="K18" s="80"/>
      <c r="L18" s="112"/>
      <c r="M18" s="82">
        <v>138405590.27520001</v>
      </c>
    </row>
    <row r="19" spans="1:13">
      <c r="A19" s="94"/>
      <c r="B19" s="94"/>
      <c r="C19" s="95"/>
      <c r="D19" s="95"/>
      <c r="E19" s="104"/>
      <c r="H19" s="110"/>
      <c r="I19" s="111" t="s">
        <v>50</v>
      </c>
      <c r="J19" s="80"/>
      <c r="K19" s="80"/>
      <c r="L19" s="81"/>
      <c r="M19" s="82">
        <v>0</v>
      </c>
    </row>
    <row r="20" spans="1:13">
      <c r="A20" s="94"/>
      <c r="B20" s="94"/>
      <c r="C20" s="95"/>
      <c r="D20" s="95"/>
      <c r="E20" s="104"/>
      <c r="H20" s="110"/>
      <c r="I20" s="80" t="s">
        <v>51</v>
      </c>
      <c r="J20" s="80"/>
      <c r="K20" s="80"/>
      <c r="L20" s="81"/>
      <c r="M20" s="82">
        <v>504689228.63682008</v>
      </c>
    </row>
    <row r="21" spans="1:13" ht="12.75" thickBot="1">
      <c r="A21" s="94"/>
      <c r="B21" s="94"/>
      <c r="C21" s="95"/>
      <c r="D21" s="95"/>
      <c r="E21" s="104"/>
      <c r="H21" s="110"/>
      <c r="I21" s="87" t="s">
        <v>52</v>
      </c>
      <c r="J21" s="88"/>
      <c r="K21" s="88"/>
      <c r="L21" s="89"/>
      <c r="M21" s="113">
        <v>5.7870309734718156E-2</v>
      </c>
    </row>
    <row r="22" spans="1:13" ht="12.75" thickBot="1">
      <c r="A22" s="97"/>
      <c r="B22" s="97"/>
      <c r="C22" s="97"/>
      <c r="D22" s="97"/>
      <c r="E22" s="97"/>
      <c r="L22" s="114"/>
    </row>
    <row r="23" spans="1:13" ht="26.25" customHeight="1">
      <c r="A23" s="691" t="s">
        <v>53</v>
      </c>
      <c r="B23" s="692"/>
      <c r="C23" s="695" t="s">
        <v>54</v>
      </c>
      <c r="D23" s="683" t="s">
        <v>55</v>
      </c>
      <c r="E23" s="697" t="s">
        <v>56</v>
      </c>
      <c r="F23" s="697" t="s">
        <v>57</v>
      </c>
      <c r="G23" s="697" t="s">
        <v>58</v>
      </c>
      <c r="H23" s="115"/>
      <c r="L23" s="97"/>
      <c r="M23" s="116"/>
    </row>
    <row r="24" spans="1:13" ht="6.75" customHeight="1" thickBot="1">
      <c r="A24" s="693"/>
      <c r="B24" s="694"/>
      <c r="C24" s="696"/>
      <c r="D24" s="684"/>
      <c r="E24" s="698"/>
      <c r="F24" s="698"/>
      <c r="G24" s="698"/>
      <c r="H24" s="117"/>
      <c r="M24" s="116"/>
    </row>
    <row r="25" spans="1:13">
      <c r="A25" s="118" t="s">
        <v>60</v>
      </c>
      <c r="B25" s="119"/>
      <c r="C25" s="720">
        <v>86385</v>
      </c>
      <c r="D25" s="629">
        <v>8250970010.4399996</v>
      </c>
      <c r="E25" s="721">
        <v>0</v>
      </c>
      <c r="F25" s="632">
        <v>0.95650681518718239</v>
      </c>
      <c r="G25" s="633">
        <v>0.94508744510047404</v>
      </c>
      <c r="H25" s="120"/>
      <c r="M25" s="97"/>
    </row>
    <row r="26" spans="1:13">
      <c r="A26" s="121" t="s">
        <v>61</v>
      </c>
      <c r="B26" s="122"/>
      <c r="C26" s="720">
        <v>1516</v>
      </c>
      <c r="D26" s="629">
        <v>182729987.31999999</v>
      </c>
      <c r="E26" s="721">
        <v>1271195.93</v>
      </c>
      <c r="F26" s="634">
        <v>1.6786066236311493E-2</v>
      </c>
      <c r="G26" s="635">
        <v>2.0930365355950609E-2</v>
      </c>
      <c r="H26" s="120"/>
      <c r="M26" s="97"/>
    </row>
    <row r="27" spans="1:13">
      <c r="A27" s="121" t="s">
        <v>62</v>
      </c>
      <c r="B27" s="122"/>
      <c r="C27" s="720">
        <v>728</v>
      </c>
      <c r="D27" s="629">
        <v>88462136.719999999</v>
      </c>
      <c r="E27" s="721">
        <v>1131988.54</v>
      </c>
      <c r="F27" s="634">
        <v>8.0608550264081591E-3</v>
      </c>
      <c r="G27" s="635">
        <v>1.0132681936190342E-2</v>
      </c>
      <c r="H27" s="120"/>
      <c r="M27" s="97"/>
    </row>
    <row r="28" spans="1:13">
      <c r="A28" s="121" t="s">
        <v>63</v>
      </c>
      <c r="B28" s="122"/>
      <c r="C28" s="720">
        <v>459</v>
      </c>
      <c r="D28" s="629">
        <v>56472245</v>
      </c>
      <c r="E28" s="721">
        <v>1029956.08</v>
      </c>
      <c r="F28" s="634">
        <v>5.0823248037381108E-3</v>
      </c>
      <c r="G28" s="635">
        <v>6.4684770007171427E-3</v>
      </c>
      <c r="H28" s="120"/>
      <c r="M28" s="97"/>
    </row>
    <row r="29" spans="1:13">
      <c r="A29" s="121" t="s">
        <v>64</v>
      </c>
      <c r="B29" s="122"/>
      <c r="C29" s="720">
        <v>294</v>
      </c>
      <c r="D29" s="629">
        <v>37278704.890000001</v>
      </c>
      <c r="E29" s="721">
        <v>898833.94</v>
      </c>
      <c r="F29" s="634">
        <v>3.2553452991263714E-3</v>
      </c>
      <c r="G29" s="635">
        <v>4.2699992748205188E-3</v>
      </c>
      <c r="H29" s="120"/>
      <c r="M29" s="97"/>
    </row>
    <row r="30" spans="1:13">
      <c r="A30" s="121" t="s">
        <v>65</v>
      </c>
      <c r="B30" s="122"/>
      <c r="C30" s="720">
        <v>199</v>
      </c>
      <c r="D30" s="629">
        <v>23762976.66</v>
      </c>
      <c r="E30" s="721">
        <v>706242.73</v>
      </c>
      <c r="F30" s="634">
        <v>2.2034480085923402E-3</v>
      </c>
      <c r="G30" s="635">
        <v>2.7218728066112524E-3</v>
      </c>
      <c r="H30" s="120"/>
      <c r="M30" s="97"/>
    </row>
    <row r="31" spans="1:13">
      <c r="A31" s="121" t="s">
        <v>66</v>
      </c>
      <c r="B31" s="122"/>
      <c r="C31" s="720">
        <v>159</v>
      </c>
      <c r="D31" s="629">
        <v>19374840.100000001</v>
      </c>
      <c r="E31" s="721">
        <v>656310.78</v>
      </c>
      <c r="F31" s="634">
        <v>1.7605438862622214E-3</v>
      </c>
      <c r="G31" s="635">
        <v>2.2192442956610317E-3</v>
      </c>
      <c r="H31" s="120"/>
    </row>
    <row r="32" spans="1:13">
      <c r="A32" s="121" t="s">
        <v>67</v>
      </c>
      <c r="B32" s="122"/>
      <c r="C32" s="720">
        <v>98</v>
      </c>
      <c r="D32" s="629">
        <v>11580449.02</v>
      </c>
      <c r="E32" s="721">
        <v>429990.99</v>
      </c>
      <c r="F32" s="634">
        <v>1.0851150997087905E-3</v>
      </c>
      <c r="G32" s="635">
        <v>1.3264545821376034E-3</v>
      </c>
      <c r="H32" s="120"/>
    </row>
    <row r="33" spans="1:14">
      <c r="A33" s="121" t="s">
        <v>68</v>
      </c>
      <c r="B33" s="122"/>
      <c r="C33" s="720">
        <v>78</v>
      </c>
      <c r="D33" s="629">
        <v>9392222.1999999993</v>
      </c>
      <c r="E33" s="721">
        <v>400390.69</v>
      </c>
      <c r="F33" s="634">
        <v>8.6366303854373122E-4</v>
      </c>
      <c r="G33" s="635">
        <v>1.0758094225991007E-3</v>
      </c>
      <c r="H33" s="120"/>
    </row>
    <row r="34" spans="1:14">
      <c r="A34" s="121" t="s">
        <v>69</v>
      </c>
      <c r="B34" s="122"/>
      <c r="C34" s="720">
        <v>62</v>
      </c>
      <c r="D34" s="629">
        <v>7495120.4000000004</v>
      </c>
      <c r="E34" s="721">
        <v>349185.02</v>
      </c>
      <c r="F34" s="634">
        <v>6.865013896116838E-4</v>
      </c>
      <c r="G34" s="635">
        <v>8.585104758099465E-4</v>
      </c>
      <c r="H34" s="120"/>
    </row>
    <row r="35" spans="1:14">
      <c r="A35" s="121" t="s">
        <v>70</v>
      </c>
      <c r="B35" s="122"/>
      <c r="C35" s="720">
        <v>56</v>
      </c>
      <c r="D35" s="629">
        <v>6084197.6699999999</v>
      </c>
      <c r="E35" s="721">
        <v>326096.46999999997</v>
      </c>
      <c r="F35" s="634">
        <v>6.2006577126216605E-4</v>
      </c>
      <c r="G35" s="635">
        <v>6.9689973714010878E-4</v>
      </c>
      <c r="H35" s="120"/>
    </row>
    <row r="36" spans="1:14">
      <c r="A36" s="121" t="s">
        <v>71</v>
      </c>
      <c r="B36" s="122"/>
      <c r="C36" s="720">
        <v>33</v>
      </c>
      <c r="D36" s="629">
        <v>4085041.36</v>
      </c>
      <c r="E36" s="721">
        <v>237283.94</v>
      </c>
      <c r="F36" s="634">
        <v>3.6539590092234781E-4</v>
      </c>
      <c r="G36" s="635">
        <v>4.6791120282429496E-4</v>
      </c>
      <c r="H36" s="120"/>
    </row>
    <row r="37" spans="1:14" ht="12.75" thickBot="1">
      <c r="A37" s="123" t="s">
        <v>72</v>
      </c>
      <c r="B37" s="124"/>
      <c r="C37" s="720">
        <v>247</v>
      </c>
      <c r="D37" s="629">
        <v>32689527.99000084</v>
      </c>
      <c r="E37" s="721">
        <v>2688535.2</v>
      </c>
      <c r="F37" s="636">
        <v>2.7238603523302295E-3</v>
      </c>
      <c r="G37" s="637">
        <v>3.7443288090638232E-3</v>
      </c>
      <c r="H37" s="120"/>
    </row>
    <row r="38" spans="1:14" ht="12.75" thickBot="1">
      <c r="A38" s="125" t="s">
        <v>73</v>
      </c>
      <c r="B38" s="126"/>
      <c r="C38" s="722">
        <v>90314</v>
      </c>
      <c r="D38" s="630">
        <v>8730377459.7700024</v>
      </c>
      <c r="E38" s="722">
        <v>10126010.310000002</v>
      </c>
      <c r="F38" s="637">
        <v>0.99999999999999989</v>
      </c>
      <c r="G38" s="637">
        <v>1</v>
      </c>
      <c r="H38" s="120"/>
    </row>
    <row r="39" spans="1:14" ht="12" customHeight="1">
      <c r="A39" s="805" t="s">
        <v>74</v>
      </c>
      <c r="B39" s="805"/>
      <c r="C39" s="805"/>
      <c r="D39" s="805"/>
      <c r="E39" s="805"/>
      <c r="F39" s="805"/>
      <c r="G39" s="805"/>
      <c r="H39" s="686"/>
    </row>
    <row r="40" spans="1:14">
      <c r="A40" s="806"/>
      <c r="B40" s="806"/>
      <c r="C40" s="806"/>
      <c r="D40" s="806"/>
      <c r="E40" s="806"/>
      <c r="F40" s="806"/>
      <c r="G40" s="806"/>
      <c r="H40" s="686"/>
    </row>
    <row r="41" spans="1:14" ht="12" customHeight="1">
      <c r="A41" s="94"/>
      <c r="B41" s="94"/>
      <c r="C41" s="127"/>
      <c r="D41" s="127"/>
      <c r="E41" s="127"/>
      <c r="F41" s="120"/>
      <c r="G41" s="120"/>
      <c r="H41" s="120"/>
    </row>
    <row r="42" spans="1:14" ht="12.75" thickBot="1">
      <c r="F42" s="120"/>
      <c r="G42" s="120"/>
      <c r="H42" s="120"/>
    </row>
    <row r="43" spans="1:14" ht="22.5" customHeight="1">
      <c r="A43" s="677" t="s">
        <v>75</v>
      </c>
      <c r="B43" s="678"/>
      <c r="C43" s="681" t="s">
        <v>54</v>
      </c>
      <c r="D43" s="683" t="s">
        <v>76</v>
      </c>
      <c r="F43" s="120"/>
      <c r="G43" s="120"/>
      <c r="H43" s="120"/>
      <c r="L43" s="128"/>
      <c r="M43" s="129"/>
    </row>
    <row r="44" spans="1:14" ht="12.75" thickBot="1">
      <c r="A44" s="679"/>
      <c r="B44" s="680"/>
      <c r="C44" s="682"/>
      <c r="D44" s="684"/>
      <c r="E44" s="10"/>
      <c r="F44" s="120"/>
      <c r="G44" s="120"/>
      <c r="H44" s="120"/>
      <c r="L44" s="128"/>
      <c r="M44" s="129"/>
      <c r="N44" s="130"/>
    </row>
    <row r="45" spans="1:14">
      <c r="A45" s="701"/>
      <c r="B45" s="131"/>
      <c r="C45" s="132"/>
      <c r="D45" s="133"/>
      <c r="E45" s="10"/>
      <c r="F45" s="102"/>
      <c r="G45" s="102"/>
      <c r="H45" s="102"/>
      <c r="L45" s="128"/>
      <c r="M45" s="129"/>
      <c r="N45" s="130"/>
    </row>
    <row r="46" spans="1:14">
      <c r="A46" s="699" t="s">
        <v>77</v>
      </c>
      <c r="B46" s="110"/>
      <c r="C46" s="723">
        <v>15</v>
      </c>
      <c r="D46" s="724">
        <v>1392465.86</v>
      </c>
      <c r="E46" s="10"/>
      <c r="F46" s="136"/>
      <c r="G46" s="136"/>
      <c r="H46" s="136"/>
      <c r="L46" s="128"/>
      <c r="M46" s="137"/>
      <c r="N46" s="130"/>
    </row>
    <row r="47" spans="1:14">
      <c r="A47" s="699" t="s">
        <v>78</v>
      </c>
      <c r="B47" s="110"/>
      <c r="C47" s="723">
        <v>2285</v>
      </c>
      <c r="D47" s="724">
        <v>236014420.23000011</v>
      </c>
      <c r="E47" s="10"/>
      <c r="F47" s="116"/>
      <c r="G47" s="116"/>
      <c r="H47" s="116"/>
      <c r="L47" s="128"/>
      <c r="M47" s="137"/>
      <c r="N47" s="130"/>
    </row>
    <row r="48" spans="1:14" ht="12.75" thickBot="1">
      <c r="A48" s="700"/>
      <c r="B48" s="138"/>
      <c r="C48" s="139"/>
      <c r="D48" s="140"/>
      <c r="E48" s="10"/>
      <c r="G48" s="116"/>
      <c r="H48" s="116"/>
      <c r="L48" s="128"/>
      <c r="M48" s="137"/>
      <c r="N48" s="130"/>
    </row>
    <row r="49" spans="1:14" ht="12.75" customHeight="1">
      <c r="A49" s="807" t="s">
        <v>79</v>
      </c>
      <c r="B49" s="807"/>
      <c r="C49" s="807"/>
      <c r="D49" s="807"/>
      <c r="F49" s="116"/>
      <c r="G49" s="116"/>
      <c r="H49" s="116"/>
      <c r="L49" s="128"/>
      <c r="M49" s="137"/>
      <c r="N49" s="130"/>
    </row>
    <row r="50" spans="1:14" ht="13.5" customHeight="1">
      <c r="A50" s="808"/>
      <c r="B50" s="808"/>
      <c r="C50" s="808"/>
      <c r="D50" s="808"/>
      <c r="E50" s="127"/>
      <c r="F50" s="116"/>
      <c r="G50" s="116"/>
      <c r="H50" s="116"/>
      <c r="L50" s="141"/>
      <c r="M50" s="141"/>
      <c r="N50" s="130"/>
    </row>
    <row r="51" spans="1:14" ht="13.5" customHeight="1" thickBot="1">
      <c r="A51" s="142"/>
      <c r="B51" s="142"/>
      <c r="C51" s="142"/>
      <c r="D51" s="142"/>
      <c r="E51" s="127"/>
      <c r="F51" s="116"/>
      <c r="G51" s="116"/>
      <c r="H51" s="116"/>
      <c r="L51" s="141"/>
      <c r="M51" s="141"/>
      <c r="N51" s="130"/>
    </row>
    <row r="52" spans="1:14" ht="12" customHeight="1">
      <c r="A52" s="677" t="s">
        <v>80</v>
      </c>
      <c r="B52" s="678"/>
      <c r="C52" s="681" t="s">
        <v>54</v>
      </c>
      <c r="D52" s="683" t="s">
        <v>81</v>
      </c>
      <c r="E52" s="127"/>
      <c r="F52" s="116"/>
      <c r="G52" s="116"/>
      <c r="H52" s="116"/>
      <c r="N52" s="141"/>
    </row>
    <row r="53" spans="1:14" ht="12.75" thickBot="1">
      <c r="A53" s="679"/>
      <c r="B53" s="680"/>
      <c r="C53" s="682"/>
      <c r="D53" s="684" t="s">
        <v>59</v>
      </c>
      <c r="E53" s="127"/>
      <c r="F53" s="116"/>
      <c r="G53" s="116"/>
      <c r="H53" s="116"/>
    </row>
    <row r="54" spans="1:14">
      <c r="A54" s="143"/>
      <c r="B54" s="131"/>
      <c r="C54" s="144"/>
      <c r="D54" s="145"/>
      <c r="E54" s="127"/>
      <c r="F54" s="116"/>
      <c r="G54" s="116"/>
      <c r="H54" s="116"/>
    </row>
    <row r="55" spans="1:14">
      <c r="A55" s="699" t="s">
        <v>82</v>
      </c>
      <c r="B55" s="110"/>
      <c r="C55" s="723">
        <v>474</v>
      </c>
      <c r="D55" s="146">
        <v>15652962.650000004</v>
      </c>
      <c r="E55" s="127"/>
      <c r="F55" s="116"/>
      <c r="G55" s="116"/>
      <c r="H55" s="116"/>
    </row>
    <row r="56" spans="1:14">
      <c r="A56" s="699" t="s">
        <v>83</v>
      </c>
      <c r="B56" s="110"/>
      <c r="C56" s="723">
        <v>14</v>
      </c>
      <c r="D56" s="146">
        <v>532035.93000000343</v>
      </c>
      <c r="E56" s="127"/>
      <c r="F56" s="116"/>
      <c r="G56" s="116"/>
      <c r="H56" s="116"/>
    </row>
    <row r="57" spans="1:14">
      <c r="A57" s="699" t="s">
        <v>84</v>
      </c>
      <c r="B57" s="110"/>
      <c r="C57" s="723">
        <v>488</v>
      </c>
      <c r="D57" s="146">
        <v>16184998.580000008</v>
      </c>
      <c r="E57" s="127"/>
      <c r="F57" s="116"/>
      <c r="G57" s="116"/>
      <c r="H57" s="116"/>
    </row>
    <row r="58" spans="1:14">
      <c r="A58" s="699" t="s">
        <v>85</v>
      </c>
      <c r="B58" s="110"/>
      <c r="C58" s="147">
        <v>51</v>
      </c>
      <c r="D58" s="146">
        <v>35572.07</v>
      </c>
      <c r="E58" s="116"/>
      <c r="F58" s="116"/>
      <c r="G58" s="116"/>
      <c r="H58" s="116"/>
    </row>
    <row r="59" spans="1:14" ht="12.75" thickBot="1">
      <c r="A59" s="148"/>
      <c r="B59" s="138"/>
      <c r="C59" s="149"/>
      <c r="D59" s="150"/>
      <c r="E59" s="116"/>
      <c r="F59" s="116"/>
      <c r="G59" s="116"/>
      <c r="H59" s="116"/>
    </row>
    <row r="60" spans="1:14" ht="12.75" thickBot="1">
      <c r="E60" s="116"/>
      <c r="F60" s="116"/>
      <c r="G60" s="116"/>
      <c r="H60" s="116"/>
      <c r="N60" s="116"/>
    </row>
    <row r="61" spans="1:14" ht="12" customHeight="1">
      <c r="A61" s="677" t="s">
        <v>86</v>
      </c>
      <c r="B61" s="678"/>
      <c r="C61" s="681" t="s">
        <v>54</v>
      </c>
      <c r="D61" s="683" t="s">
        <v>55</v>
      </c>
      <c r="E61" s="116"/>
      <c r="F61" s="793"/>
      <c r="G61" s="116"/>
      <c r="H61" s="116"/>
      <c r="N61" s="116"/>
    </row>
    <row r="62" spans="1:14" ht="12" customHeight="1" thickBot="1">
      <c r="A62" s="679"/>
      <c r="B62" s="680"/>
      <c r="C62" s="682"/>
      <c r="D62" s="684" t="s">
        <v>59</v>
      </c>
      <c r="E62" s="116"/>
      <c r="F62" s="794"/>
      <c r="G62" s="116"/>
      <c r="H62" s="116"/>
    </row>
    <row r="63" spans="1:14">
      <c r="A63" s="151"/>
      <c r="B63" s="152"/>
      <c r="C63" s="153"/>
      <c r="D63" s="154"/>
      <c r="E63" s="116"/>
      <c r="F63" s="116"/>
      <c r="G63" s="116"/>
      <c r="H63" s="116"/>
    </row>
    <row r="64" spans="1:14">
      <c r="A64" s="155" t="s">
        <v>87</v>
      </c>
      <c r="B64" s="110"/>
      <c r="C64" s="724">
        <v>735</v>
      </c>
      <c r="D64" s="724">
        <v>95993667.080000818</v>
      </c>
      <c r="E64" s="116"/>
      <c r="F64" s="116"/>
      <c r="G64" s="116"/>
      <c r="H64" s="116"/>
    </row>
    <row r="65" spans="1:14">
      <c r="A65" s="699"/>
      <c r="B65" s="110"/>
      <c r="C65" s="134"/>
      <c r="D65" s="135"/>
      <c r="E65" s="116"/>
      <c r="F65" s="116"/>
      <c r="G65" s="116"/>
      <c r="H65" s="116"/>
    </row>
    <row r="66" spans="1:14">
      <c r="A66" s="699" t="s">
        <v>88</v>
      </c>
      <c r="B66" s="110"/>
      <c r="C66" s="723">
        <v>19</v>
      </c>
      <c r="D66" s="157">
        <v>1359352.0000020564</v>
      </c>
      <c r="E66" s="116"/>
      <c r="F66" s="116"/>
      <c r="G66" s="116"/>
      <c r="H66" s="116"/>
    </row>
    <row r="67" spans="1:14">
      <c r="A67" s="699" t="s">
        <v>89</v>
      </c>
      <c r="B67" s="110"/>
      <c r="C67" s="156">
        <v>17</v>
      </c>
      <c r="D67" s="157">
        <v>1359228.1599999964</v>
      </c>
      <c r="E67" s="116"/>
      <c r="F67" s="116"/>
      <c r="G67" s="116"/>
      <c r="H67" s="116"/>
    </row>
    <row r="68" spans="1:14">
      <c r="A68" s="699" t="s">
        <v>90</v>
      </c>
      <c r="B68" s="110"/>
      <c r="C68" s="723">
        <v>78</v>
      </c>
      <c r="D68" s="157">
        <v>10527052</v>
      </c>
      <c r="E68" s="793"/>
      <c r="F68" s="793"/>
      <c r="G68" s="116"/>
      <c r="H68" s="116"/>
    </row>
    <row r="69" spans="1:14">
      <c r="A69" s="699"/>
      <c r="B69" s="110"/>
      <c r="C69" s="134"/>
      <c r="D69" s="135"/>
      <c r="E69" s="116"/>
      <c r="F69" s="116"/>
      <c r="G69" s="116"/>
      <c r="H69" s="116"/>
      <c r="N69" s="116"/>
    </row>
    <row r="70" spans="1:14">
      <c r="A70" s="699" t="s">
        <v>91</v>
      </c>
      <c r="B70" s="110"/>
      <c r="C70" s="723">
        <v>656</v>
      </c>
      <c r="D70" s="724">
        <v>85466490.459999979</v>
      </c>
      <c r="E70" s="116"/>
      <c r="F70" s="793"/>
      <c r="G70" s="116"/>
      <c r="H70" s="116"/>
    </row>
    <row r="71" spans="1:14" ht="12.75" thickBot="1">
      <c r="A71" s="700"/>
      <c r="B71" s="138"/>
      <c r="C71" s="158"/>
      <c r="D71" s="159"/>
      <c r="E71" s="116"/>
      <c r="F71" s="793"/>
      <c r="G71" s="116"/>
      <c r="H71" s="116"/>
    </row>
    <row r="72" spans="1:14">
      <c r="A72" s="45"/>
      <c r="B72" s="116"/>
      <c r="C72" s="160"/>
      <c r="D72" s="160"/>
      <c r="E72" s="116"/>
      <c r="F72" s="116"/>
      <c r="G72" s="116"/>
      <c r="H72" s="116"/>
    </row>
    <row r="73" spans="1:14">
      <c r="A73" s="94"/>
      <c r="B73" s="116"/>
      <c r="C73" s="160"/>
      <c r="D73" s="160"/>
      <c r="E73" s="116"/>
      <c r="F73" s="116"/>
      <c r="G73" s="116"/>
      <c r="H73" s="116"/>
    </row>
    <row r="74" spans="1:14">
      <c r="A74" s="116"/>
      <c r="B74" s="116"/>
      <c r="C74" s="116"/>
      <c r="D74" s="703"/>
      <c r="E74" s="116"/>
      <c r="F74" s="116"/>
      <c r="G74" s="116"/>
      <c r="H74" s="116"/>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May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topLeftCell="A7" zoomScale="78" zoomScaleNormal="100" zoomScalePageLayoutView="78" workbookViewId="0">
      <selection activeCell="M39" sqref="M39"/>
    </sheetView>
  </sheetViews>
  <sheetFormatPr defaultRowHeight="12"/>
  <cols>
    <col min="1" max="1" width="9.140625" style="161"/>
    <col min="2" max="2" width="35" style="161" customWidth="1"/>
    <col min="3" max="3" width="20.85546875" style="161" customWidth="1"/>
    <col min="4" max="4" width="12.7109375" style="161" bestFit="1" customWidth="1"/>
    <col min="5" max="5" width="20.140625" style="161" customWidth="1"/>
    <col min="6" max="6" width="9.7109375" style="161" bestFit="1" customWidth="1"/>
    <col min="7" max="7" width="6.42578125" style="161" customWidth="1"/>
    <col min="8" max="8" width="56.140625" style="161" customWidth="1"/>
    <col min="9" max="13" width="19.140625" style="161" customWidth="1"/>
    <col min="14" max="14" width="6.28515625" style="161" customWidth="1"/>
    <col min="15" max="257" width="9.140625" style="161"/>
    <col min="258" max="258" width="6.42578125" style="161" customWidth="1"/>
    <col min="259" max="264" width="9.140625" style="161"/>
    <col min="265" max="265" width="6.42578125" style="161" customWidth="1"/>
    <col min="266" max="266" width="56.140625" style="161" customWidth="1"/>
    <col min="267" max="267" width="33.42578125" style="161" customWidth="1"/>
    <col min="268" max="513" width="9.140625" style="161"/>
    <col min="514" max="514" width="6.42578125" style="161" customWidth="1"/>
    <col min="515" max="520" width="9.140625" style="161"/>
    <col min="521" max="521" width="6.42578125" style="161" customWidth="1"/>
    <col min="522" max="522" width="56.140625" style="161" customWidth="1"/>
    <col min="523" max="523" width="33.42578125" style="161" customWidth="1"/>
    <col min="524" max="769" width="9.140625" style="161"/>
    <col min="770" max="770" width="6.42578125" style="161" customWidth="1"/>
    <col min="771" max="776" width="9.140625" style="161"/>
    <col min="777" max="777" width="6.42578125" style="161" customWidth="1"/>
    <col min="778" max="778" width="56.140625" style="161" customWidth="1"/>
    <col min="779" max="779" width="33.42578125" style="161" customWidth="1"/>
    <col min="780" max="1025" width="9.140625" style="161"/>
    <col min="1026" max="1026" width="6.42578125" style="161" customWidth="1"/>
    <col min="1027" max="1032" width="9.140625" style="161"/>
    <col min="1033" max="1033" width="6.42578125" style="161" customWidth="1"/>
    <col min="1034" max="1034" width="56.140625" style="161" customWidth="1"/>
    <col min="1035" max="1035" width="33.42578125" style="161" customWidth="1"/>
    <col min="1036" max="1281" width="9.140625" style="161"/>
    <col min="1282" max="1282" width="6.42578125" style="161" customWidth="1"/>
    <col min="1283" max="1288" width="9.140625" style="161"/>
    <col min="1289" max="1289" width="6.42578125" style="161" customWidth="1"/>
    <col min="1290" max="1290" width="56.140625" style="161" customWidth="1"/>
    <col min="1291" max="1291" width="33.42578125" style="161" customWidth="1"/>
    <col min="1292" max="1537" width="9.140625" style="161"/>
    <col min="1538" max="1538" width="6.42578125" style="161" customWidth="1"/>
    <col min="1539" max="1544" width="9.140625" style="161"/>
    <col min="1545" max="1545" width="6.42578125" style="161" customWidth="1"/>
    <col min="1546" max="1546" width="56.140625" style="161" customWidth="1"/>
    <col min="1547" max="1547" width="33.42578125" style="161" customWidth="1"/>
    <col min="1548" max="1793" width="9.140625" style="161"/>
    <col min="1794" max="1794" width="6.42578125" style="161" customWidth="1"/>
    <col min="1795" max="1800" width="9.140625" style="161"/>
    <col min="1801" max="1801" width="6.42578125" style="161" customWidth="1"/>
    <col min="1802" max="1802" width="56.140625" style="161" customWidth="1"/>
    <col min="1803" max="1803" width="33.42578125" style="161" customWidth="1"/>
    <col min="1804" max="2049" width="9.140625" style="161"/>
    <col min="2050" max="2050" width="6.42578125" style="161" customWidth="1"/>
    <col min="2051" max="2056" width="9.140625" style="161"/>
    <col min="2057" max="2057" width="6.42578125" style="161" customWidth="1"/>
    <col min="2058" max="2058" width="56.140625" style="161" customWidth="1"/>
    <col min="2059" max="2059" width="33.42578125" style="161" customWidth="1"/>
    <col min="2060" max="2305" width="9.140625" style="161"/>
    <col min="2306" max="2306" width="6.42578125" style="161" customWidth="1"/>
    <col min="2307" max="2312" width="9.140625" style="161"/>
    <col min="2313" max="2313" width="6.42578125" style="161" customWidth="1"/>
    <col min="2314" max="2314" width="56.140625" style="161" customWidth="1"/>
    <col min="2315" max="2315" width="33.42578125" style="161" customWidth="1"/>
    <col min="2316" max="2561" width="9.140625" style="161"/>
    <col min="2562" max="2562" width="6.42578125" style="161" customWidth="1"/>
    <col min="2563" max="2568" width="9.140625" style="161"/>
    <col min="2569" max="2569" width="6.42578125" style="161" customWidth="1"/>
    <col min="2570" max="2570" width="56.140625" style="161" customWidth="1"/>
    <col min="2571" max="2571" width="33.42578125" style="161" customWidth="1"/>
    <col min="2572" max="2817" width="9.140625" style="161"/>
    <col min="2818" max="2818" width="6.42578125" style="161" customWidth="1"/>
    <col min="2819" max="2824" width="9.140625" style="161"/>
    <col min="2825" max="2825" width="6.42578125" style="161" customWidth="1"/>
    <col min="2826" max="2826" width="56.140625" style="161" customWidth="1"/>
    <col min="2827" max="2827" width="33.42578125" style="161" customWidth="1"/>
    <col min="2828" max="3073" width="9.140625" style="161"/>
    <col min="3074" max="3074" width="6.42578125" style="161" customWidth="1"/>
    <col min="3075" max="3080" width="9.140625" style="161"/>
    <col min="3081" max="3081" width="6.42578125" style="161" customWidth="1"/>
    <col min="3082" max="3082" width="56.140625" style="161" customWidth="1"/>
    <col min="3083" max="3083" width="33.42578125" style="161" customWidth="1"/>
    <col min="3084" max="3329" width="9.140625" style="161"/>
    <col min="3330" max="3330" width="6.42578125" style="161" customWidth="1"/>
    <col min="3331" max="3336" width="9.140625" style="161"/>
    <col min="3337" max="3337" width="6.42578125" style="161" customWidth="1"/>
    <col min="3338" max="3338" width="56.140625" style="161" customWidth="1"/>
    <col min="3339" max="3339" width="33.42578125" style="161" customWidth="1"/>
    <col min="3340" max="3585" width="9.140625" style="161"/>
    <col min="3586" max="3586" width="6.42578125" style="161" customWidth="1"/>
    <col min="3587" max="3592" width="9.140625" style="161"/>
    <col min="3593" max="3593" width="6.42578125" style="161" customWidth="1"/>
    <col min="3594" max="3594" width="56.140625" style="161" customWidth="1"/>
    <col min="3595" max="3595" width="33.42578125" style="161" customWidth="1"/>
    <col min="3596" max="3841" width="9.140625" style="161"/>
    <col min="3842" max="3842" width="6.42578125" style="161" customWidth="1"/>
    <col min="3843" max="3848" width="9.140625" style="161"/>
    <col min="3849" max="3849" width="6.42578125" style="161" customWidth="1"/>
    <col min="3850" max="3850" width="56.140625" style="161" customWidth="1"/>
    <col min="3851" max="3851" width="33.42578125" style="161" customWidth="1"/>
    <col min="3852" max="4097" width="9.140625" style="161"/>
    <col min="4098" max="4098" width="6.42578125" style="161" customWidth="1"/>
    <col min="4099" max="4104" width="9.140625" style="161"/>
    <col min="4105" max="4105" width="6.42578125" style="161" customWidth="1"/>
    <col min="4106" max="4106" width="56.140625" style="161" customWidth="1"/>
    <col min="4107" max="4107" width="33.42578125" style="161" customWidth="1"/>
    <col min="4108" max="4353" width="9.140625" style="161"/>
    <col min="4354" max="4354" width="6.42578125" style="161" customWidth="1"/>
    <col min="4355" max="4360" width="9.140625" style="161"/>
    <col min="4361" max="4361" width="6.42578125" style="161" customWidth="1"/>
    <col min="4362" max="4362" width="56.140625" style="161" customWidth="1"/>
    <col min="4363" max="4363" width="33.42578125" style="161" customWidth="1"/>
    <col min="4364" max="4609" width="9.140625" style="161"/>
    <col min="4610" max="4610" width="6.42578125" style="161" customWidth="1"/>
    <col min="4611" max="4616" width="9.140625" style="161"/>
    <col min="4617" max="4617" width="6.42578125" style="161" customWidth="1"/>
    <col min="4618" max="4618" width="56.140625" style="161" customWidth="1"/>
    <col min="4619" max="4619" width="33.42578125" style="161" customWidth="1"/>
    <col min="4620" max="4865" width="9.140625" style="161"/>
    <col min="4866" max="4866" width="6.42578125" style="161" customWidth="1"/>
    <col min="4867" max="4872" width="9.140625" style="161"/>
    <col min="4873" max="4873" width="6.42578125" style="161" customWidth="1"/>
    <col min="4874" max="4874" width="56.140625" style="161" customWidth="1"/>
    <col min="4875" max="4875" width="33.42578125" style="161" customWidth="1"/>
    <col min="4876" max="5121" width="9.140625" style="161"/>
    <col min="5122" max="5122" width="6.42578125" style="161" customWidth="1"/>
    <col min="5123" max="5128" width="9.140625" style="161"/>
    <col min="5129" max="5129" width="6.42578125" style="161" customWidth="1"/>
    <col min="5130" max="5130" width="56.140625" style="161" customWidth="1"/>
    <col min="5131" max="5131" width="33.42578125" style="161" customWidth="1"/>
    <col min="5132" max="5377" width="9.140625" style="161"/>
    <col min="5378" max="5378" width="6.42578125" style="161" customWidth="1"/>
    <col min="5379" max="5384" width="9.140625" style="161"/>
    <col min="5385" max="5385" width="6.42578125" style="161" customWidth="1"/>
    <col min="5386" max="5386" width="56.140625" style="161" customWidth="1"/>
    <col min="5387" max="5387" width="33.42578125" style="161" customWidth="1"/>
    <col min="5388" max="5633" width="9.140625" style="161"/>
    <col min="5634" max="5634" width="6.42578125" style="161" customWidth="1"/>
    <col min="5635" max="5640" width="9.140625" style="161"/>
    <col min="5641" max="5641" width="6.42578125" style="161" customWidth="1"/>
    <col min="5642" max="5642" width="56.140625" style="161" customWidth="1"/>
    <col min="5643" max="5643" width="33.42578125" style="161" customWidth="1"/>
    <col min="5644" max="5889" width="9.140625" style="161"/>
    <col min="5890" max="5890" width="6.42578125" style="161" customWidth="1"/>
    <col min="5891" max="5896" width="9.140625" style="161"/>
    <col min="5897" max="5897" width="6.42578125" style="161" customWidth="1"/>
    <col min="5898" max="5898" width="56.140625" style="161" customWidth="1"/>
    <col min="5899" max="5899" width="33.42578125" style="161" customWidth="1"/>
    <col min="5900" max="6145" width="9.140625" style="161"/>
    <col min="6146" max="6146" width="6.42578125" style="161" customWidth="1"/>
    <col min="6147" max="6152" width="9.140625" style="161"/>
    <col min="6153" max="6153" width="6.42578125" style="161" customWidth="1"/>
    <col min="6154" max="6154" width="56.140625" style="161" customWidth="1"/>
    <col min="6155" max="6155" width="33.42578125" style="161" customWidth="1"/>
    <col min="6156" max="6401" width="9.140625" style="161"/>
    <col min="6402" max="6402" width="6.42578125" style="161" customWidth="1"/>
    <col min="6403" max="6408" width="9.140625" style="161"/>
    <col min="6409" max="6409" width="6.42578125" style="161" customWidth="1"/>
    <col min="6410" max="6410" width="56.140625" style="161" customWidth="1"/>
    <col min="6411" max="6411" width="33.42578125" style="161" customWidth="1"/>
    <col min="6412" max="6657" width="9.140625" style="161"/>
    <col min="6658" max="6658" width="6.42578125" style="161" customWidth="1"/>
    <col min="6659" max="6664" width="9.140625" style="161"/>
    <col min="6665" max="6665" width="6.42578125" style="161" customWidth="1"/>
    <col min="6666" max="6666" width="56.140625" style="161" customWidth="1"/>
    <col min="6667" max="6667" width="33.42578125" style="161" customWidth="1"/>
    <col min="6668" max="6913" width="9.140625" style="161"/>
    <col min="6914" max="6914" width="6.42578125" style="161" customWidth="1"/>
    <col min="6915" max="6920" width="9.140625" style="161"/>
    <col min="6921" max="6921" width="6.42578125" style="161" customWidth="1"/>
    <col min="6922" max="6922" width="56.140625" style="161" customWidth="1"/>
    <col min="6923" max="6923" width="33.42578125" style="161" customWidth="1"/>
    <col min="6924" max="7169" width="9.140625" style="161"/>
    <col min="7170" max="7170" width="6.42578125" style="161" customWidth="1"/>
    <col min="7171" max="7176" width="9.140625" style="161"/>
    <col min="7177" max="7177" width="6.42578125" style="161" customWidth="1"/>
    <col min="7178" max="7178" width="56.140625" style="161" customWidth="1"/>
    <col min="7179" max="7179" width="33.42578125" style="161" customWidth="1"/>
    <col min="7180" max="7425" width="9.140625" style="161"/>
    <col min="7426" max="7426" width="6.42578125" style="161" customWidth="1"/>
    <col min="7427" max="7432" width="9.140625" style="161"/>
    <col min="7433" max="7433" width="6.42578125" style="161" customWidth="1"/>
    <col min="7434" max="7434" width="56.140625" style="161" customWidth="1"/>
    <col min="7435" max="7435" width="33.42578125" style="161" customWidth="1"/>
    <col min="7436" max="7681" width="9.140625" style="161"/>
    <col min="7682" max="7682" width="6.42578125" style="161" customWidth="1"/>
    <col min="7683" max="7688" width="9.140625" style="161"/>
    <col min="7689" max="7689" width="6.42578125" style="161" customWidth="1"/>
    <col min="7690" max="7690" width="56.140625" style="161" customWidth="1"/>
    <col min="7691" max="7691" width="33.42578125" style="161" customWidth="1"/>
    <col min="7692" max="7937" width="9.140625" style="161"/>
    <col min="7938" max="7938" width="6.42578125" style="161" customWidth="1"/>
    <col min="7939" max="7944" width="9.140625" style="161"/>
    <col min="7945" max="7945" width="6.42578125" style="161" customWidth="1"/>
    <col min="7946" max="7946" width="56.140625" style="161" customWidth="1"/>
    <col min="7947" max="7947" width="33.42578125" style="161" customWidth="1"/>
    <col min="7948" max="8193" width="9.140625" style="161"/>
    <col min="8194" max="8194" width="6.42578125" style="161" customWidth="1"/>
    <col min="8195" max="8200" width="9.140625" style="161"/>
    <col min="8201" max="8201" width="6.42578125" style="161" customWidth="1"/>
    <col min="8202" max="8202" width="56.140625" style="161" customWidth="1"/>
    <col min="8203" max="8203" width="33.42578125" style="161" customWidth="1"/>
    <col min="8204" max="8449" width="9.140625" style="161"/>
    <col min="8450" max="8450" width="6.42578125" style="161" customWidth="1"/>
    <col min="8451" max="8456" width="9.140625" style="161"/>
    <col min="8457" max="8457" width="6.42578125" style="161" customWidth="1"/>
    <col min="8458" max="8458" width="56.140625" style="161" customWidth="1"/>
    <col min="8459" max="8459" width="33.42578125" style="161" customWidth="1"/>
    <col min="8460" max="8705" width="9.140625" style="161"/>
    <col min="8706" max="8706" width="6.42578125" style="161" customWidth="1"/>
    <col min="8707" max="8712" width="9.140625" style="161"/>
    <col min="8713" max="8713" width="6.42578125" style="161" customWidth="1"/>
    <col min="8714" max="8714" width="56.140625" style="161" customWidth="1"/>
    <col min="8715" max="8715" width="33.42578125" style="161" customWidth="1"/>
    <col min="8716" max="8961" width="9.140625" style="161"/>
    <col min="8962" max="8962" width="6.42578125" style="161" customWidth="1"/>
    <col min="8963" max="8968" width="9.140625" style="161"/>
    <col min="8969" max="8969" width="6.42578125" style="161" customWidth="1"/>
    <col min="8970" max="8970" width="56.140625" style="161" customWidth="1"/>
    <col min="8971" max="8971" width="33.42578125" style="161" customWidth="1"/>
    <col min="8972" max="9217" width="9.140625" style="161"/>
    <col min="9218" max="9218" width="6.42578125" style="161" customWidth="1"/>
    <col min="9219" max="9224" width="9.140625" style="161"/>
    <col min="9225" max="9225" width="6.42578125" style="161" customWidth="1"/>
    <col min="9226" max="9226" width="56.140625" style="161" customWidth="1"/>
    <col min="9227" max="9227" width="33.42578125" style="161" customWidth="1"/>
    <col min="9228" max="9473" width="9.140625" style="161"/>
    <col min="9474" max="9474" width="6.42578125" style="161" customWidth="1"/>
    <col min="9475" max="9480" width="9.140625" style="161"/>
    <col min="9481" max="9481" width="6.42578125" style="161" customWidth="1"/>
    <col min="9482" max="9482" width="56.140625" style="161" customWidth="1"/>
    <col min="9483" max="9483" width="33.42578125" style="161" customWidth="1"/>
    <col min="9484" max="9729" width="9.140625" style="161"/>
    <col min="9730" max="9730" width="6.42578125" style="161" customWidth="1"/>
    <col min="9731" max="9736" width="9.140625" style="161"/>
    <col min="9737" max="9737" width="6.42578125" style="161" customWidth="1"/>
    <col min="9738" max="9738" width="56.140625" style="161" customWidth="1"/>
    <col min="9739" max="9739" width="33.42578125" style="161" customWidth="1"/>
    <col min="9740" max="9985" width="9.140625" style="161"/>
    <col min="9986" max="9986" width="6.42578125" style="161" customWidth="1"/>
    <col min="9987" max="9992" width="9.140625" style="161"/>
    <col min="9993" max="9993" width="6.42578125" style="161" customWidth="1"/>
    <col min="9994" max="9994" width="56.140625" style="161" customWidth="1"/>
    <col min="9995" max="9995" width="33.42578125" style="161" customWidth="1"/>
    <col min="9996" max="10241" width="9.140625" style="161"/>
    <col min="10242" max="10242" width="6.42578125" style="161" customWidth="1"/>
    <col min="10243" max="10248" width="9.140625" style="161"/>
    <col min="10249" max="10249" width="6.42578125" style="161" customWidth="1"/>
    <col min="10250" max="10250" width="56.140625" style="161" customWidth="1"/>
    <col min="10251" max="10251" width="33.42578125" style="161" customWidth="1"/>
    <col min="10252" max="10497" width="9.140625" style="161"/>
    <col min="10498" max="10498" width="6.42578125" style="161" customWidth="1"/>
    <col min="10499" max="10504" width="9.140625" style="161"/>
    <col min="10505" max="10505" width="6.42578125" style="161" customWidth="1"/>
    <col min="10506" max="10506" width="56.140625" style="161" customWidth="1"/>
    <col min="10507" max="10507" width="33.42578125" style="161" customWidth="1"/>
    <col min="10508" max="10753" width="9.140625" style="161"/>
    <col min="10754" max="10754" width="6.42578125" style="161" customWidth="1"/>
    <col min="10755" max="10760" width="9.140625" style="161"/>
    <col min="10761" max="10761" width="6.42578125" style="161" customWidth="1"/>
    <col min="10762" max="10762" width="56.140625" style="161" customWidth="1"/>
    <col min="10763" max="10763" width="33.42578125" style="161" customWidth="1"/>
    <col min="10764" max="11009" width="9.140625" style="161"/>
    <col min="11010" max="11010" width="6.42578125" style="161" customWidth="1"/>
    <col min="11011" max="11016" width="9.140625" style="161"/>
    <col min="11017" max="11017" width="6.42578125" style="161" customWidth="1"/>
    <col min="11018" max="11018" width="56.140625" style="161" customWidth="1"/>
    <col min="11019" max="11019" width="33.42578125" style="161" customWidth="1"/>
    <col min="11020" max="11265" width="9.140625" style="161"/>
    <col min="11266" max="11266" width="6.42578125" style="161" customWidth="1"/>
    <col min="11267" max="11272" width="9.140625" style="161"/>
    <col min="11273" max="11273" width="6.42578125" style="161" customWidth="1"/>
    <col min="11274" max="11274" width="56.140625" style="161" customWidth="1"/>
    <col min="11275" max="11275" width="33.42578125" style="161" customWidth="1"/>
    <col min="11276" max="11521" width="9.140625" style="161"/>
    <col min="11522" max="11522" width="6.42578125" style="161" customWidth="1"/>
    <col min="11523" max="11528" width="9.140625" style="161"/>
    <col min="11529" max="11529" width="6.42578125" style="161" customWidth="1"/>
    <col min="11530" max="11530" width="56.140625" style="161" customWidth="1"/>
    <col min="11531" max="11531" width="33.42578125" style="161" customWidth="1"/>
    <col min="11532" max="11777" width="9.140625" style="161"/>
    <col min="11778" max="11778" width="6.42578125" style="161" customWidth="1"/>
    <col min="11779" max="11784" width="9.140625" style="161"/>
    <col min="11785" max="11785" width="6.42578125" style="161" customWidth="1"/>
    <col min="11786" max="11786" width="56.140625" style="161" customWidth="1"/>
    <col min="11787" max="11787" width="33.42578125" style="161" customWidth="1"/>
    <col min="11788" max="12033" width="9.140625" style="161"/>
    <col min="12034" max="12034" width="6.42578125" style="161" customWidth="1"/>
    <col min="12035" max="12040" width="9.140625" style="161"/>
    <col min="12041" max="12041" width="6.42578125" style="161" customWidth="1"/>
    <col min="12042" max="12042" width="56.140625" style="161" customWidth="1"/>
    <col min="12043" max="12043" width="33.42578125" style="161" customWidth="1"/>
    <col min="12044" max="12289" width="9.140625" style="161"/>
    <col min="12290" max="12290" width="6.42578125" style="161" customWidth="1"/>
    <col min="12291" max="12296" width="9.140625" style="161"/>
    <col min="12297" max="12297" width="6.42578125" style="161" customWidth="1"/>
    <col min="12298" max="12298" width="56.140625" style="161" customWidth="1"/>
    <col min="12299" max="12299" width="33.42578125" style="161" customWidth="1"/>
    <col min="12300" max="12545" width="9.140625" style="161"/>
    <col min="12546" max="12546" width="6.42578125" style="161" customWidth="1"/>
    <col min="12547" max="12552" width="9.140625" style="161"/>
    <col min="12553" max="12553" width="6.42578125" style="161" customWidth="1"/>
    <col min="12554" max="12554" width="56.140625" style="161" customWidth="1"/>
    <col min="12555" max="12555" width="33.42578125" style="161" customWidth="1"/>
    <col min="12556" max="12801" width="9.140625" style="161"/>
    <col min="12802" max="12802" width="6.42578125" style="161" customWidth="1"/>
    <col min="12803" max="12808" width="9.140625" style="161"/>
    <col min="12809" max="12809" width="6.42578125" style="161" customWidth="1"/>
    <col min="12810" max="12810" width="56.140625" style="161" customWidth="1"/>
    <col min="12811" max="12811" width="33.42578125" style="161" customWidth="1"/>
    <col min="12812" max="13057" width="9.140625" style="161"/>
    <col min="13058" max="13058" width="6.42578125" style="161" customWidth="1"/>
    <col min="13059" max="13064" width="9.140625" style="161"/>
    <col min="13065" max="13065" width="6.42578125" style="161" customWidth="1"/>
    <col min="13066" max="13066" width="56.140625" style="161" customWidth="1"/>
    <col min="13067" max="13067" width="33.42578125" style="161" customWidth="1"/>
    <col min="13068" max="13313" width="9.140625" style="161"/>
    <col min="13314" max="13314" width="6.42578125" style="161" customWidth="1"/>
    <col min="13315" max="13320" width="9.140625" style="161"/>
    <col min="13321" max="13321" width="6.42578125" style="161" customWidth="1"/>
    <col min="13322" max="13322" width="56.140625" style="161" customWidth="1"/>
    <col min="13323" max="13323" width="33.42578125" style="161" customWidth="1"/>
    <col min="13324" max="13569" width="9.140625" style="161"/>
    <col min="13570" max="13570" width="6.42578125" style="161" customWidth="1"/>
    <col min="13571" max="13576" width="9.140625" style="161"/>
    <col min="13577" max="13577" width="6.42578125" style="161" customWidth="1"/>
    <col min="13578" max="13578" width="56.140625" style="161" customWidth="1"/>
    <col min="13579" max="13579" width="33.42578125" style="161" customWidth="1"/>
    <col min="13580" max="13825" width="9.140625" style="161"/>
    <col min="13826" max="13826" width="6.42578125" style="161" customWidth="1"/>
    <col min="13827" max="13832" width="9.140625" style="161"/>
    <col min="13833" max="13833" width="6.42578125" style="161" customWidth="1"/>
    <col min="13834" max="13834" width="56.140625" style="161" customWidth="1"/>
    <col min="13835" max="13835" width="33.42578125" style="161" customWidth="1"/>
    <col min="13836" max="14081" width="9.140625" style="161"/>
    <col min="14082" max="14082" width="6.42578125" style="161" customWidth="1"/>
    <col min="14083" max="14088" width="9.140625" style="161"/>
    <col min="14089" max="14089" width="6.42578125" style="161" customWidth="1"/>
    <col min="14090" max="14090" width="56.140625" style="161" customWidth="1"/>
    <col min="14091" max="14091" width="33.42578125" style="161" customWidth="1"/>
    <col min="14092" max="14337" width="9.140625" style="161"/>
    <col min="14338" max="14338" width="6.42578125" style="161" customWidth="1"/>
    <col min="14339" max="14344" width="9.140625" style="161"/>
    <col min="14345" max="14345" width="6.42578125" style="161" customWidth="1"/>
    <col min="14346" max="14346" width="56.140625" style="161" customWidth="1"/>
    <col min="14347" max="14347" width="33.42578125" style="161" customWidth="1"/>
    <col min="14348" max="14593" width="9.140625" style="161"/>
    <col min="14594" max="14594" width="6.42578125" style="161" customWidth="1"/>
    <col min="14595" max="14600" width="9.140625" style="161"/>
    <col min="14601" max="14601" width="6.42578125" style="161" customWidth="1"/>
    <col min="14602" max="14602" width="56.140625" style="161" customWidth="1"/>
    <col min="14603" max="14603" width="33.42578125" style="161" customWidth="1"/>
    <col min="14604" max="14849" width="9.140625" style="161"/>
    <col min="14850" max="14850" width="6.42578125" style="161" customWidth="1"/>
    <col min="14851" max="14856" width="9.140625" style="161"/>
    <col min="14857" max="14857" width="6.42578125" style="161" customWidth="1"/>
    <col min="14858" max="14858" width="56.140625" style="161" customWidth="1"/>
    <col min="14859" max="14859" width="33.42578125" style="161" customWidth="1"/>
    <col min="14860" max="15105" width="9.140625" style="161"/>
    <col min="15106" max="15106" width="6.42578125" style="161" customWidth="1"/>
    <col min="15107" max="15112" width="9.140625" style="161"/>
    <col min="15113" max="15113" width="6.42578125" style="161" customWidth="1"/>
    <col min="15114" max="15114" width="56.140625" style="161" customWidth="1"/>
    <col min="15115" max="15115" width="33.42578125" style="161" customWidth="1"/>
    <col min="15116" max="15361" width="9.140625" style="161"/>
    <col min="15362" max="15362" width="6.42578125" style="161" customWidth="1"/>
    <col min="15363" max="15368" width="9.140625" style="161"/>
    <col min="15369" max="15369" width="6.42578125" style="161" customWidth="1"/>
    <col min="15370" max="15370" width="56.140625" style="161" customWidth="1"/>
    <col min="15371" max="15371" width="33.42578125" style="161" customWidth="1"/>
    <col min="15372" max="15617" width="9.140625" style="161"/>
    <col min="15618" max="15618" width="6.42578125" style="161" customWidth="1"/>
    <col min="15619" max="15624" width="9.140625" style="161"/>
    <col min="15625" max="15625" width="6.42578125" style="161" customWidth="1"/>
    <col min="15626" max="15626" width="56.140625" style="161" customWidth="1"/>
    <col min="15627" max="15627" width="33.42578125" style="161" customWidth="1"/>
    <col min="15628" max="15873" width="9.140625" style="161"/>
    <col min="15874" max="15874" width="6.42578125" style="161" customWidth="1"/>
    <col min="15875" max="15880" width="9.140625" style="161"/>
    <col min="15881" max="15881" width="6.42578125" style="161" customWidth="1"/>
    <col min="15882" max="15882" width="56.140625" style="161" customWidth="1"/>
    <col min="15883" max="15883" width="33.42578125" style="161" customWidth="1"/>
    <col min="15884" max="16129" width="9.140625" style="161"/>
    <col min="16130" max="16130" width="6.42578125" style="161" customWidth="1"/>
    <col min="16131" max="16136" width="9.140625" style="161"/>
    <col min="16137" max="16137" width="6.42578125" style="161" customWidth="1"/>
    <col min="16138" max="16138" width="56.140625" style="161" customWidth="1"/>
    <col min="16139" max="16139" width="33.42578125" style="161" customWidth="1"/>
    <col min="16140" max="16384" width="9.140625" style="161"/>
  </cols>
  <sheetData>
    <row r="1" spans="1:14" ht="12.75" thickBot="1"/>
    <row r="2" spans="1:14" ht="24" customHeight="1">
      <c r="A2" s="811" t="s">
        <v>92</v>
      </c>
      <c r="B2" s="812"/>
      <c r="C2" s="815" t="s">
        <v>93</v>
      </c>
      <c r="D2" s="815" t="s">
        <v>94</v>
      </c>
      <c r="E2" s="815" t="s">
        <v>95</v>
      </c>
      <c r="F2" s="815" t="s">
        <v>96</v>
      </c>
      <c r="H2" s="815" t="s">
        <v>97</v>
      </c>
      <c r="I2" s="815" t="s">
        <v>98</v>
      </c>
      <c r="J2" s="815" t="s">
        <v>99</v>
      </c>
      <c r="K2" s="708"/>
      <c r="L2" s="708"/>
      <c r="M2" s="556"/>
    </row>
    <row r="3" spans="1:14" ht="13.5" customHeight="1" thickBot="1">
      <c r="A3" s="813"/>
      <c r="B3" s="814"/>
      <c r="C3" s="816"/>
      <c r="D3" s="816"/>
      <c r="E3" s="816"/>
      <c r="F3" s="816"/>
      <c r="H3" s="816"/>
      <c r="I3" s="816"/>
      <c r="J3" s="816"/>
      <c r="K3" s="708"/>
      <c r="L3" s="708"/>
      <c r="M3" s="556"/>
    </row>
    <row r="4" spans="1:14" ht="13.5" customHeight="1">
      <c r="A4" s="817" t="s">
        <v>100</v>
      </c>
      <c r="B4" s="818"/>
      <c r="C4" s="731">
        <v>28186</v>
      </c>
      <c r="D4" s="638">
        <v>0.31181963005575714</v>
      </c>
      <c r="E4" s="162">
        <v>2608799548.6799998</v>
      </c>
      <c r="F4" s="728">
        <v>0.29845876306818592</v>
      </c>
      <c r="H4" s="701" t="s">
        <v>101</v>
      </c>
      <c r="I4" s="163">
        <v>0</v>
      </c>
      <c r="J4" s="164">
        <v>0</v>
      </c>
      <c r="K4" s="705"/>
      <c r="L4" s="705"/>
      <c r="M4" s="556"/>
    </row>
    <row r="5" spans="1:14">
      <c r="A5" s="809" t="s">
        <v>102</v>
      </c>
      <c r="B5" s="810"/>
      <c r="C5" s="732">
        <v>7818</v>
      </c>
      <c r="D5" s="639">
        <v>8.6489954863262233E-2</v>
      </c>
      <c r="E5" s="165">
        <v>680983252.28999996</v>
      </c>
      <c r="F5" s="729">
        <v>7.7907641179814621E-2</v>
      </c>
      <c r="H5" s="699" t="s">
        <v>498</v>
      </c>
      <c r="I5" s="164">
        <v>1070</v>
      </c>
      <c r="J5" s="164">
        <v>122530010.60000014</v>
      </c>
      <c r="K5" s="705"/>
      <c r="L5" s="705"/>
    </row>
    <row r="6" spans="1:14" ht="12.75" thickBot="1">
      <c r="A6" s="809" t="s">
        <v>103</v>
      </c>
      <c r="B6" s="810"/>
      <c r="C6" s="732">
        <v>606</v>
      </c>
      <c r="D6" s="639">
        <v>6.7041331091247016E-3</v>
      </c>
      <c r="E6" s="165">
        <v>27104715.710000001</v>
      </c>
      <c r="F6" s="729">
        <v>3.1009051378495609E-3</v>
      </c>
      <c r="H6" s="700" t="s">
        <v>104</v>
      </c>
      <c r="I6" s="166">
        <v>523</v>
      </c>
      <c r="J6" s="166">
        <v>54991334.490000002</v>
      </c>
      <c r="K6" s="705"/>
      <c r="L6" s="705"/>
    </row>
    <row r="7" spans="1:14">
      <c r="A7" s="809" t="s">
        <v>105</v>
      </c>
      <c r="B7" s="810"/>
      <c r="C7" s="732">
        <v>53663</v>
      </c>
      <c r="D7" s="639">
        <v>0.59366979378706075</v>
      </c>
      <c r="E7" s="165">
        <v>5417390646.8100004</v>
      </c>
      <c r="F7" s="729">
        <v>0.61977460565039388</v>
      </c>
    </row>
    <row r="8" spans="1:14" ht="12.75" customHeight="1">
      <c r="A8" s="809" t="s">
        <v>106</v>
      </c>
      <c r="B8" s="810"/>
      <c r="C8" s="732">
        <v>119</v>
      </c>
      <c r="D8" s="639">
        <v>1.3164881847951145E-3</v>
      </c>
      <c r="E8" s="165">
        <v>6626348.2800000003</v>
      </c>
      <c r="F8" s="729">
        <v>7.5808496375602086E-4</v>
      </c>
      <c r="H8" s="167"/>
      <c r="I8" s="167"/>
      <c r="J8" s="167"/>
      <c r="K8" s="167"/>
      <c r="L8" s="167"/>
    </row>
    <row r="9" spans="1:14" ht="11.25" customHeight="1" thickBot="1">
      <c r="A9" s="819" t="s">
        <v>107</v>
      </c>
      <c r="B9" s="820"/>
      <c r="C9" s="733">
        <v>0</v>
      </c>
      <c r="D9" s="640">
        <v>0</v>
      </c>
      <c r="E9" s="168">
        <v>0</v>
      </c>
      <c r="F9" s="730">
        <v>0</v>
      </c>
      <c r="H9" s="167"/>
      <c r="I9" s="167"/>
      <c r="J9" s="167"/>
      <c r="K9" s="167"/>
      <c r="L9" s="167"/>
    </row>
    <row r="10" spans="1:14" ht="12.75" thickBot="1">
      <c r="A10" s="821" t="s">
        <v>73</v>
      </c>
      <c r="B10" s="822"/>
      <c r="C10" s="725">
        <v>90392</v>
      </c>
      <c r="D10" s="641">
        <v>1</v>
      </c>
      <c r="E10" s="726">
        <v>8740904511.7700005</v>
      </c>
      <c r="F10" s="727">
        <v>1</v>
      </c>
      <c r="G10" s="167"/>
      <c r="I10" s="167"/>
      <c r="J10" s="167"/>
      <c r="K10" s="167"/>
      <c r="L10" s="167"/>
    </row>
    <row r="11" spans="1:14">
      <c r="A11" s="169"/>
      <c r="B11" s="76"/>
      <c r="C11" s="170"/>
      <c r="D11" s="171"/>
      <c r="E11" s="170"/>
      <c r="F11" s="642"/>
      <c r="H11" s="172"/>
      <c r="I11" s="172"/>
      <c r="J11" s="173"/>
      <c r="K11" s="173"/>
      <c r="L11" s="173"/>
    </row>
    <row r="12" spans="1:14" ht="12.75" thickBot="1">
      <c r="G12" s="174"/>
      <c r="H12" s="175"/>
      <c r="I12" s="175"/>
      <c r="J12" s="175"/>
      <c r="K12" s="175"/>
      <c r="L12" s="175"/>
      <c r="M12" s="175"/>
      <c r="N12" s="175"/>
    </row>
    <row r="13" spans="1:14" ht="12" customHeight="1">
      <c r="A13" s="811" t="s">
        <v>108</v>
      </c>
      <c r="B13" s="812"/>
      <c r="C13" s="815" t="s">
        <v>93</v>
      </c>
      <c r="D13" s="815" t="s">
        <v>94</v>
      </c>
      <c r="E13" s="815" t="s">
        <v>95</v>
      </c>
      <c r="F13" s="815" t="s">
        <v>96</v>
      </c>
      <c r="G13" s="176"/>
      <c r="H13" s="815" t="s">
        <v>507</v>
      </c>
      <c r="I13" s="815" t="s">
        <v>502</v>
      </c>
      <c r="J13" s="815" t="s">
        <v>508</v>
      </c>
      <c r="K13" s="815" t="s">
        <v>503</v>
      </c>
      <c r="L13" s="815" t="s">
        <v>504</v>
      </c>
      <c r="M13" s="815" t="s">
        <v>505</v>
      </c>
    </row>
    <row r="14" spans="1:14" ht="25.5" customHeight="1" thickBot="1">
      <c r="A14" s="813"/>
      <c r="B14" s="814"/>
      <c r="C14" s="816"/>
      <c r="D14" s="816"/>
      <c r="E14" s="816"/>
      <c r="F14" s="816"/>
      <c r="G14" s="177"/>
      <c r="H14" s="816"/>
      <c r="I14" s="816"/>
      <c r="J14" s="816"/>
      <c r="K14" s="816"/>
      <c r="L14" s="816"/>
      <c r="M14" s="816"/>
    </row>
    <row r="15" spans="1:14" ht="13.5" customHeight="1" thickBot="1">
      <c r="A15" s="701" t="s">
        <v>109</v>
      </c>
      <c r="B15" s="178"/>
      <c r="C15" s="734">
        <v>50612</v>
      </c>
      <c r="D15" s="643">
        <v>0.55991680679706168</v>
      </c>
      <c r="E15" s="735">
        <v>3539313783.25</v>
      </c>
      <c r="F15" s="649">
        <v>0.40491390547559042</v>
      </c>
      <c r="G15" s="179"/>
      <c r="H15" s="180" t="s">
        <v>110</v>
      </c>
      <c r="I15" s="826"/>
      <c r="J15" s="827"/>
      <c r="K15" s="827"/>
      <c r="L15" s="827"/>
      <c r="M15" s="828"/>
    </row>
    <row r="16" spans="1:14">
      <c r="A16" s="699" t="s">
        <v>111</v>
      </c>
      <c r="B16" s="175"/>
      <c r="C16" s="738">
        <v>39780</v>
      </c>
      <c r="D16" s="644">
        <v>0.44008319320293832</v>
      </c>
      <c r="E16" s="736">
        <v>5201590728.5200005</v>
      </c>
      <c r="F16" s="647">
        <v>0.59508609452440953</v>
      </c>
      <c r="G16" s="179"/>
      <c r="H16" s="155" t="s">
        <v>112</v>
      </c>
      <c r="I16" s="181">
        <v>1.9894708555456341E-2</v>
      </c>
      <c r="J16" s="182">
        <v>0.21427095627558712</v>
      </c>
      <c r="K16" s="706">
        <v>1.9868029941211833E-2</v>
      </c>
      <c r="L16" s="706">
        <v>0.21793486213634861</v>
      </c>
      <c r="M16" s="183">
        <v>0.25707972584456018</v>
      </c>
    </row>
    <row r="17" spans="1:14" ht="12.75" thickBot="1">
      <c r="A17" s="184" t="s">
        <v>106</v>
      </c>
      <c r="B17" s="110"/>
      <c r="C17" s="739">
        <v>0</v>
      </c>
      <c r="D17" s="645">
        <v>0</v>
      </c>
      <c r="E17" s="739">
        <v>0</v>
      </c>
      <c r="F17" s="650">
        <v>0</v>
      </c>
      <c r="G17" s="179"/>
      <c r="H17" s="155" t="s">
        <v>113</v>
      </c>
      <c r="I17" s="185">
        <v>1.9863256050430624E-2</v>
      </c>
      <c r="J17" s="186">
        <v>0.21396832541434019</v>
      </c>
      <c r="K17" s="707">
        <v>2.0341089818236791E-2</v>
      </c>
      <c r="L17" s="707">
        <v>0.22264513777329653</v>
      </c>
      <c r="M17" s="187">
        <v>0.26677610620930609</v>
      </c>
    </row>
    <row r="18" spans="1:14" ht="15.75" customHeight="1" thickBot="1">
      <c r="A18" s="188" t="s">
        <v>73</v>
      </c>
      <c r="B18" s="189"/>
      <c r="C18" s="737">
        <v>90392</v>
      </c>
      <c r="D18" s="646">
        <v>1</v>
      </c>
      <c r="E18" s="737">
        <v>8740904511.7700005</v>
      </c>
      <c r="F18" s="646">
        <v>1</v>
      </c>
      <c r="G18" s="120"/>
      <c r="H18" s="190" t="s">
        <v>114</v>
      </c>
      <c r="I18" s="823"/>
      <c r="J18" s="824"/>
      <c r="K18" s="824"/>
      <c r="L18" s="824"/>
      <c r="M18" s="825"/>
    </row>
    <row r="19" spans="1:14" ht="12" customHeight="1">
      <c r="A19" s="45"/>
      <c r="B19" s="175"/>
      <c r="C19" s="191"/>
      <c r="D19" s="192"/>
      <c r="E19" s="191"/>
      <c r="F19" s="192"/>
      <c r="G19" s="120"/>
      <c r="H19" s="155" t="s">
        <v>112</v>
      </c>
      <c r="I19" s="181">
        <v>1.1834937309405325E-2</v>
      </c>
      <c r="J19" s="182">
        <v>0.13313006629883306</v>
      </c>
      <c r="K19" s="706">
        <v>1.1871303295005292E-2</v>
      </c>
      <c r="L19" s="706">
        <v>0.13502461105573849</v>
      </c>
      <c r="M19" s="183">
        <v>0.17473147612294915</v>
      </c>
    </row>
    <row r="20" spans="1:14" ht="12.75" thickBot="1">
      <c r="G20" s="120"/>
      <c r="H20" s="193" t="s">
        <v>113</v>
      </c>
      <c r="I20" s="185">
        <v>1.1879206495742737E-2</v>
      </c>
      <c r="J20" s="186">
        <v>0.13359597436048753</v>
      </c>
      <c r="K20" s="707">
        <v>1.2473726962914586E-2</v>
      </c>
      <c r="L20" s="707">
        <v>0.14149030413596875</v>
      </c>
      <c r="M20" s="187">
        <v>0.18680107739653581</v>
      </c>
      <c r="N20" s="175"/>
    </row>
    <row r="21" spans="1:14" ht="16.5" customHeight="1">
      <c r="A21" s="811" t="s">
        <v>115</v>
      </c>
      <c r="B21" s="812"/>
      <c r="C21" s="815" t="s">
        <v>93</v>
      </c>
      <c r="D21" s="815" t="s">
        <v>94</v>
      </c>
      <c r="E21" s="815" t="s">
        <v>95</v>
      </c>
      <c r="F21" s="815" t="s">
        <v>96</v>
      </c>
      <c r="G21" s="176"/>
      <c r="H21" s="832" t="s">
        <v>506</v>
      </c>
      <c r="I21" s="832"/>
      <c r="J21" s="832"/>
      <c r="K21" s="832"/>
      <c r="L21" s="832"/>
      <c r="M21" s="832"/>
    </row>
    <row r="22" spans="1:14" ht="25.5" customHeight="1" thickBot="1">
      <c r="A22" s="813"/>
      <c r="B22" s="814"/>
      <c r="C22" s="816"/>
      <c r="D22" s="816"/>
      <c r="E22" s="816"/>
      <c r="F22" s="816"/>
      <c r="G22" s="177"/>
      <c r="H22" s="194"/>
      <c r="I22" s="194"/>
      <c r="J22" s="194"/>
      <c r="K22" s="194"/>
      <c r="L22" s="194"/>
      <c r="M22" s="194"/>
    </row>
    <row r="23" spans="1:14">
      <c r="A23" s="701" t="s">
        <v>116</v>
      </c>
      <c r="B23" s="131"/>
      <c r="C23" s="741">
        <v>35799</v>
      </c>
      <c r="D23" s="647">
        <v>0.39604168510487653</v>
      </c>
      <c r="E23" s="742">
        <v>3869859867.6199999</v>
      </c>
      <c r="F23" s="647">
        <v>0.44272990997774531</v>
      </c>
      <c r="G23" s="177"/>
      <c r="H23" s="94"/>
      <c r="I23" s="195"/>
      <c r="J23" s="196"/>
      <c r="K23" s="196"/>
      <c r="L23" s="196"/>
      <c r="M23" s="195"/>
    </row>
    <row r="24" spans="1:14" ht="12.75" thickBot="1">
      <c r="A24" s="699" t="s">
        <v>499</v>
      </c>
      <c r="B24" s="110"/>
      <c r="C24" s="743">
        <v>54593</v>
      </c>
      <c r="D24" s="647">
        <v>0.60395831489512342</v>
      </c>
      <c r="E24" s="744">
        <v>4871044644.1499996</v>
      </c>
      <c r="F24" s="647">
        <v>0.55727009002225458</v>
      </c>
      <c r="G24" s="177"/>
      <c r="H24" s="94"/>
      <c r="I24" s="195"/>
      <c r="J24" s="196"/>
      <c r="K24" s="196"/>
      <c r="L24" s="196"/>
      <c r="M24" s="195"/>
    </row>
    <row r="25" spans="1:14" ht="12.75" thickBot="1">
      <c r="A25" s="188" t="s">
        <v>73</v>
      </c>
      <c r="B25" s="101"/>
      <c r="C25" s="197">
        <v>90392</v>
      </c>
      <c r="D25" s="648">
        <v>1</v>
      </c>
      <c r="E25" s="740">
        <v>8740904511.7700005</v>
      </c>
      <c r="F25" s="648">
        <v>0.99999999999999989</v>
      </c>
      <c r="G25" s="120"/>
    </row>
    <row r="26" spans="1:14">
      <c r="A26" s="45"/>
      <c r="B26" s="97"/>
      <c r="C26" s="198"/>
      <c r="D26" s="199"/>
      <c r="E26" s="198"/>
      <c r="F26" s="199"/>
      <c r="G26" s="120"/>
    </row>
    <row r="27" spans="1:14" ht="12.75" thickBot="1"/>
    <row r="28" spans="1:14" ht="12" customHeight="1">
      <c r="A28" s="811" t="s">
        <v>117</v>
      </c>
      <c r="B28" s="812"/>
      <c r="C28" s="815" t="s">
        <v>93</v>
      </c>
      <c r="D28" s="815" t="s">
        <v>94</v>
      </c>
      <c r="E28" s="815" t="s">
        <v>95</v>
      </c>
      <c r="F28" s="815" t="s">
        <v>96</v>
      </c>
      <c r="H28" s="811" t="s">
        <v>118</v>
      </c>
      <c r="I28" s="812"/>
    </row>
    <row r="29" spans="1:14" ht="27.75" customHeight="1" thickBot="1">
      <c r="A29" s="813"/>
      <c r="B29" s="814"/>
      <c r="C29" s="816"/>
      <c r="D29" s="816"/>
      <c r="E29" s="816"/>
      <c r="F29" s="816"/>
      <c r="H29" s="813"/>
      <c r="I29" s="814"/>
    </row>
    <row r="30" spans="1:14">
      <c r="A30" s="200" t="s">
        <v>119</v>
      </c>
      <c r="B30" s="201"/>
      <c r="C30" s="749">
        <v>29089</v>
      </c>
      <c r="D30" s="752">
        <v>0.32180945216390833</v>
      </c>
      <c r="E30" s="749">
        <v>757534160.88999999</v>
      </c>
      <c r="F30" s="745">
        <v>8.6665420022601525E-2</v>
      </c>
      <c r="H30" s="202" t="s">
        <v>120</v>
      </c>
      <c r="I30" s="203">
        <v>4.7399999999999998E-2</v>
      </c>
    </row>
    <row r="31" spans="1:14">
      <c r="A31" s="204" t="s">
        <v>121</v>
      </c>
      <c r="B31" s="116"/>
      <c r="C31" s="750">
        <v>25913</v>
      </c>
      <c r="D31" s="753">
        <v>0.28667359943357817</v>
      </c>
      <c r="E31" s="750">
        <v>1909760628.4100001</v>
      </c>
      <c r="F31" s="746">
        <v>0.21848546976327513</v>
      </c>
      <c r="H31" s="205" t="s">
        <v>122</v>
      </c>
      <c r="I31" s="206">
        <v>41183</v>
      </c>
    </row>
    <row r="32" spans="1:14">
      <c r="A32" s="204" t="s">
        <v>123</v>
      </c>
      <c r="B32" s="116"/>
      <c r="C32" s="750">
        <v>17921</v>
      </c>
      <c r="D32" s="753">
        <v>0.1982586954597752</v>
      </c>
      <c r="E32" s="750">
        <v>2197436465.8899999</v>
      </c>
      <c r="F32" s="746">
        <v>0.25139691926974578</v>
      </c>
      <c r="H32" s="205" t="s">
        <v>124</v>
      </c>
      <c r="I32" s="207">
        <v>4.24E-2</v>
      </c>
      <c r="J32" s="208"/>
      <c r="K32" s="208"/>
      <c r="L32" s="208"/>
    </row>
    <row r="33" spans="1:12" ht="12.75" thickBot="1">
      <c r="A33" s="204" t="s">
        <v>125</v>
      </c>
      <c r="B33" s="116"/>
      <c r="C33" s="750">
        <v>9213</v>
      </c>
      <c r="D33" s="753">
        <v>0.10192273652535623</v>
      </c>
      <c r="E33" s="750">
        <v>1577138287.5999999</v>
      </c>
      <c r="F33" s="746">
        <v>0.18043193189861709</v>
      </c>
      <c r="H33" s="209" t="s">
        <v>126</v>
      </c>
      <c r="I33" s="210">
        <v>39874</v>
      </c>
      <c r="J33" s="208"/>
      <c r="K33" s="208"/>
      <c r="L33" s="208"/>
    </row>
    <row r="34" spans="1:12">
      <c r="A34" s="204" t="s">
        <v>127</v>
      </c>
      <c r="B34" s="116"/>
      <c r="C34" s="750">
        <v>4167</v>
      </c>
      <c r="D34" s="753">
        <v>4.6099212319674308E-2</v>
      </c>
      <c r="E34" s="750">
        <v>920218033.72000003</v>
      </c>
      <c r="F34" s="746">
        <v>0.10527720929577562</v>
      </c>
    </row>
    <row r="35" spans="1:12">
      <c r="A35" s="204" t="s">
        <v>128</v>
      </c>
      <c r="B35" s="116"/>
      <c r="C35" s="750">
        <v>1884</v>
      </c>
      <c r="D35" s="753">
        <v>2.0842552438268873E-2</v>
      </c>
      <c r="E35" s="750">
        <v>512219606.83999997</v>
      </c>
      <c r="F35" s="746">
        <v>5.860029773237705E-2</v>
      </c>
    </row>
    <row r="36" spans="1:12" ht="12.75" customHeight="1">
      <c r="A36" s="204" t="s">
        <v>129</v>
      </c>
      <c r="B36" s="116"/>
      <c r="C36" s="750">
        <v>935</v>
      </c>
      <c r="D36" s="753">
        <v>1.03438357376759E-2</v>
      </c>
      <c r="E36" s="750">
        <v>300400519.06</v>
      </c>
      <c r="F36" s="746">
        <v>3.4367212072331628E-2</v>
      </c>
      <c r="H36" s="829"/>
      <c r="I36" s="829"/>
    </row>
    <row r="37" spans="1:12">
      <c r="A37" s="204" t="s">
        <v>130</v>
      </c>
      <c r="B37" s="116"/>
      <c r="C37" s="750">
        <v>493</v>
      </c>
      <c r="D37" s="753">
        <v>5.4540224798654748E-3</v>
      </c>
      <c r="E37" s="750">
        <v>182361093.44</v>
      </c>
      <c r="F37" s="746">
        <v>2.0862954536849474E-2</v>
      </c>
      <c r="H37" s="829"/>
      <c r="I37" s="829"/>
    </row>
    <row r="38" spans="1:12">
      <c r="A38" s="204" t="s">
        <v>131</v>
      </c>
      <c r="B38" s="116"/>
      <c r="C38" s="750">
        <v>287</v>
      </c>
      <c r="D38" s="753">
        <v>3.1750597397999822E-3</v>
      </c>
      <c r="E38" s="750">
        <v>121107097.40000001</v>
      </c>
      <c r="F38" s="746">
        <v>1.3855213409198569E-2</v>
      </c>
      <c r="G38" s="211"/>
      <c r="H38" s="106"/>
      <c r="I38" s="212"/>
    </row>
    <row r="39" spans="1:12">
      <c r="A39" s="204" t="s">
        <v>132</v>
      </c>
      <c r="B39" s="116"/>
      <c r="C39" s="750">
        <v>219</v>
      </c>
      <c r="D39" s="753">
        <v>2.4227807770599167E-3</v>
      </c>
      <c r="E39" s="750">
        <v>103454173.37</v>
      </c>
      <c r="F39" s="746">
        <v>1.1835637059150403E-2</v>
      </c>
      <c r="G39" s="211"/>
      <c r="H39" s="106"/>
      <c r="I39" s="213"/>
    </row>
    <row r="40" spans="1:12" ht="12" customHeight="1">
      <c r="A40" s="204" t="s">
        <v>133</v>
      </c>
      <c r="B40" s="116"/>
      <c r="C40" s="750">
        <v>120</v>
      </c>
      <c r="D40" s="753">
        <v>1.3275511107177626E-3</v>
      </c>
      <c r="E40" s="750">
        <v>61757694.439999998</v>
      </c>
      <c r="F40" s="746">
        <v>7.0653665598154761E-3</v>
      </c>
      <c r="G40" s="211"/>
      <c r="H40" s="106"/>
      <c r="I40" s="212"/>
    </row>
    <row r="41" spans="1:12">
      <c r="A41" s="204" t="s">
        <v>134</v>
      </c>
      <c r="B41" s="116"/>
      <c r="C41" s="750">
        <v>55</v>
      </c>
      <c r="D41" s="753">
        <v>6.0846092574564118E-4</v>
      </c>
      <c r="E41" s="750">
        <v>31414016.550000001</v>
      </c>
      <c r="F41" s="746">
        <v>3.5939091323672146E-3</v>
      </c>
      <c r="G41" s="211"/>
      <c r="H41" s="106"/>
      <c r="I41" s="213"/>
    </row>
    <row r="42" spans="1:12">
      <c r="A42" s="204" t="s">
        <v>135</v>
      </c>
      <c r="B42" s="116"/>
      <c r="C42" s="750">
        <v>41</v>
      </c>
      <c r="D42" s="753">
        <v>4.535799628285689E-4</v>
      </c>
      <c r="E42" s="750">
        <v>25642543.870000001</v>
      </c>
      <c r="F42" s="746">
        <v>2.9336259005542523E-3</v>
      </c>
    </row>
    <row r="43" spans="1:12">
      <c r="A43" s="204" t="s">
        <v>136</v>
      </c>
      <c r="B43" s="116"/>
      <c r="C43" s="750">
        <v>19</v>
      </c>
      <c r="D43" s="753">
        <v>2.1019559253031243E-4</v>
      </c>
      <c r="E43" s="750">
        <v>12674176.039999999</v>
      </c>
      <c r="F43" s="746">
        <v>1.4499844979353885E-3</v>
      </c>
    </row>
    <row r="44" spans="1:12">
      <c r="A44" s="204" t="s">
        <v>137</v>
      </c>
      <c r="B44" s="116"/>
      <c r="C44" s="750">
        <v>18</v>
      </c>
      <c r="D44" s="753">
        <v>1.9913266660766439E-4</v>
      </c>
      <c r="E44" s="750">
        <v>12948158.560000001</v>
      </c>
      <c r="F44" s="746">
        <v>1.4813293684383293E-3</v>
      </c>
    </row>
    <row r="45" spans="1:12">
      <c r="A45" s="204" t="s">
        <v>138</v>
      </c>
      <c r="B45" s="116"/>
      <c r="C45" s="750">
        <v>8</v>
      </c>
      <c r="D45" s="753">
        <v>8.8503407381184182E-5</v>
      </c>
      <c r="E45" s="750">
        <v>6159226.6200000001</v>
      </c>
      <c r="F45" s="746">
        <v>7.0464408022148477E-4</v>
      </c>
    </row>
    <row r="46" spans="1:12">
      <c r="A46" s="204" t="s">
        <v>139</v>
      </c>
      <c r="B46" s="116"/>
      <c r="C46" s="750">
        <v>5</v>
      </c>
      <c r="D46" s="753">
        <v>5.531462961324011E-5</v>
      </c>
      <c r="E46" s="750">
        <v>4036806.07</v>
      </c>
      <c r="F46" s="746">
        <v>4.6182932951209656E-4</v>
      </c>
    </row>
    <row r="47" spans="1:12">
      <c r="A47" s="204" t="s">
        <v>140</v>
      </c>
      <c r="B47" s="116"/>
      <c r="C47" s="750">
        <v>1</v>
      </c>
      <c r="D47" s="753">
        <v>1.1062925922648023E-5</v>
      </c>
      <c r="E47" s="750">
        <v>882605.85</v>
      </c>
      <c r="F47" s="746">
        <v>1.0097420110373399E-4</v>
      </c>
    </row>
    <row r="48" spans="1:12">
      <c r="A48" s="204" t="s">
        <v>141</v>
      </c>
      <c r="B48" s="116"/>
      <c r="C48" s="750">
        <v>2</v>
      </c>
      <c r="D48" s="753">
        <v>2.2125851845296046E-5</v>
      </c>
      <c r="E48" s="750">
        <v>1800961.46</v>
      </c>
      <c r="F48" s="746">
        <v>2.0603834049152787E-4</v>
      </c>
    </row>
    <row r="49" spans="1:6">
      <c r="A49" s="204" t="s">
        <v>142</v>
      </c>
      <c r="B49" s="116"/>
      <c r="C49" s="750">
        <v>1</v>
      </c>
      <c r="D49" s="753">
        <v>1.1062925922648023E-5</v>
      </c>
      <c r="E49" s="750">
        <v>957723.53</v>
      </c>
      <c r="F49" s="746">
        <v>1.0956801195006583E-4</v>
      </c>
    </row>
    <row r="50" spans="1:6" ht="12.75" thickBot="1">
      <c r="A50" s="214" t="s">
        <v>143</v>
      </c>
      <c r="B50" s="215"/>
      <c r="C50" s="751">
        <v>1</v>
      </c>
      <c r="D50" s="754">
        <v>1.1062925922648023E-5</v>
      </c>
      <c r="E50" s="751">
        <v>1000532.16</v>
      </c>
      <c r="F50" s="747">
        <v>1.1446551768787093E-4</v>
      </c>
    </row>
    <row r="51" spans="1:6" ht="12.75" thickBot="1">
      <c r="A51" s="188" t="s">
        <v>73</v>
      </c>
      <c r="B51" s="101"/>
      <c r="C51" s="748">
        <v>90392</v>
      </c>
      <c r="D51" s="646">
        <v>1.0000000000000002</v>
      </c>
      <c r="E51" s="748">
        <v>8740904511.7700024</v>
      </c>
      <c r="F51" s="646">
        <v>0.99999999999999989</v>
      </c>
    </row>
    <row r="52" spans="1:6" ht="12" customHeight="1">
      <c r="A52" s="830" t="s">
        <v>537</v>
      </c>
      <c r="B52" s="830"/>
      <c r="C52" s="830"/>
      <c r="D52" s="830"/>
      <c r="E52" s="830"/>
      <c r="F52" s="830"/>
    </row>
    <row r="53" spans="1:6">
      <c r="A53" s="831"/>
      <c r="B53" s="831"/>
      <c r="C53" s="831"/>
      <c r="D53" s="831"/>
      <c r="E53" s="831"/>
      <c r="F53" s="831"/>
    </row>
    <row r="55" spans="1:6">
      <c r="B55" s="216"/>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May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A4" zoomScale="90" zoomScaleNormal="100" zoomScalePageLayoutView="90" workbookViewId="0">
      <selection activeCell="M39" sqref="M39"/>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33" t="s">
        <v>144</v>
      </c>
      <c r="B2" s="784" t="s">
        <v>54</v>
      </c>
      <c r="C2" s="217" t="s">
        <v>145</v>
      </c>
      <c r="D2" s="783" t="s">
        <v>146</v>
      </c>
      <c r="E2" s="217" t="s">
        <v>145</v>
      </c>
      <c r="G2" s="835" t="s">
        <v>147</v>
      </c>
      <c r="H2" s="836"/>
      <c r="I2" s="217" t="s">
        <v>54</v>
      </c>
      <c r="J2" s="217" t="s">
        <v>145</v>
      </c>
      <c r="K2" s="783" t="s">
        <v>146</v>
      </c>
      <c r="L2" s="217" t="s">
        <v>145</v>
      </c>
    </row>
    <row r="3" spans="1:12" ht="13.5" customHeight="1" thickBot="1">
      <c r="A3" s="834"/>
      <c r="B3" s="786" t="s">
        <v>148</v>
      </c>
      <c r="C3" s="218" t="s">
        <v>149</v>
      </c>
      <c r="D3" s="785" t="s">
        <v>59</v>
      </c>
      <c r="E3" s="218" t="s">
        <v>150</v>
      </c>
      <c r="G3" s="839" t="s">
        <v>151</v>
      </c>
      <c r="H3" s="840"/>
      <c r="I3" s="219" t="s">
        <v>148</v>
      </c>
      <c r="J3" s="219" t="s">
        <v>149</v>
      </c>
      <c r="K3" s="787" t="s">
        <v>59</v>
      </c>
      <c r="L3" s="219" t="s">
        <v>150</v>
      </c>
    </row>
    <row r="4" spans="1:12">
      <c r="A4" s="220" t="s">
        <v>152</v>
      </c>
      <c r="B4" s="755">
        <v>14205</v>
      </c>
      <c r="C4" s="661">
        <v>0.15714886273121514</v>
      </c>
      <c r="D4" s="756">
        <v>745295762.13999999</v>
      </c>
      <c r="E4" s="661">
        <v>8.5265290466956536E-2</v>
      </c>
      <c r="G4" s="781" t="s">
        <v>153</v>
      </c>
      <c r="H4" s="76"/>
      <c r="I4" s="768">
        <v>23929</v>
      </c>
      <c r="J4" s="652">
        <v>0.26472475440304449</v>
      </c>
      <c r="K4" s="768">
        <v>733755314.98000002</v>
      </c>
      <c r="L4" s="652">
        <v>8.3945009808992582E-2</v>
      </c>
    </row>
    <row r="5" spans="1:12">
      <c r="A5" s="155" t="s">
        <v>154</v>
      </c>
      <c r="B5" s="755">
        <v>17959</v>
      </c>
      <c r="C5" s="661">
        <v>0.19867908664483583</v>
      </c>
      <c r="D5" s="756">
        <v>1311358723.1700001</v>
      </c>
      <c r="E5" s="661">
        <v>0.15002551754274396</v>
      </c>
      <c r="G5" s="777" t="s">
        <v>155</v>
      </c>
      <c r="H5" s="94"/>
      <c r="I5" s="769">
        <v>24934</v>
      </c>
      <c r="J5" s="221">
        <v>0.27584299495530579</v>
      </c>
      <c r="K5" s="769">
        <v>1998800372.24</v>
      </c>
      <c r="L5" s="221">
        <v>0.22867202925607191</v>
      </c>
    </row>
    <row r="6" spans="1:12">
      <c r="A6" s="155" t="s">
        <v>156</v>
      </c>
      <c r="B6" s="755">
        <v>23919</v>
      </c>
      <c r="C6" s="661">
        <v>0.26461412514381805</v>
      </c>
      <c r="D6" s="756">
        <v>2355440502.5</v>
      </c>
      <c r="E6" s="661">
        <v>0.26947331358308502</v>
      </c>
      <c r="G6" s="777" t="s">
        <v>157</v>
      </c>
      <c r="H6" s="94"/>
      <c r="I6" s="769">
        <v>26374</v>
      </c>
      <c r="J6" s="221">
        <v>0.29177360828391891</v>
      </c>
      <c r="K6" s="769">
        <v>3470545862.04</v>
      </c>
      <c r="L6" s="221">
        <v>0.39704653647305754</v>
      </c>
    </row>
    <row r="7" spans="1:12">
      <c r="A7" s="155" t="s">
        <v>158</v>
      </c>
      <c r="B7" s="755">
        <v>23023</v>
      </c>
      <c r="C7" s="661">
        <v>0.25470174351712543</v>
      </c>
      <c r="D7" s="756">
        <v>2957540882.8600001</v>
      </c>
      <c r="E7" s="661">
        <v>0.33835638850390659</v>
      </c>
      <c r="G7" s="777" t="s">
        <v>159</v>
      </c>
      <c r="H7" s="94"/>
      <c r="I7" s="769">
        <v>4268</v>
      </c>
      <c r="J7" s="221">
        <v>4.721656783786176E-2</v>
      </c>
      <c r="K7" s="769">
        <v>661530992.24000001</v>
      </c>
      <c r="L7" s="221">
        <v>7.568221244714668E-2</v>
      </c>
    </row>
    <row r="8" spans="1:12">
      <c r="A8" s="155" t="s">
        <v>160</v>
      </c>
      <c r="B8" s="755">
        <v>6295</v>
      </c>
      <c r="C8" s="661">
        <v>6.9641118683069297E-2</v>
      </c>
      <c r="D8" s="756">
        <v>767962636.22000003</v>
      </c>
      <c r="E8" s="661">
        <v>8.7858485947982345E-2</v>
      </c>
      <c r="G8" s="777" t="s">
        <v>161</v>
      </c>
      <c r="H8" s="94"/>
      <c r="I8" s="769">
        <v>3712</v>
      </c>
      <c r="J8" s="221">
        <v>4.1065581024869457E-2</v>
      </c>
      <c r="K8" s="769">
        <v>615543818.07000005</v>
      </c>
      <c r="L8" s="221">
        <v>7.0421066520191838E-2</v>
      </c>
    </row>
    <row r="9" spans="1:12">
      <c r="A9" s="155" t="s">
        <v>162</v>
      </c>
      <c r="B9" s="755">
        <v>3589</v>
      </c>
      <c r="C9" s="661">
        <v>3.9704841136383749E-2</v>
      </c>
      <c r="D9" s="756">
        <v>441637205.43000001</v>
      </c>
      <c r="E9" s="661">
        <v>5.0525343782822099E-2</v>
      </c>
      <c r="G9" s="777" t="s">
        <v>163</v>
      </c>
      <c r="H9" s="94"/>
      <c r="I9" s="769">
        <v>3237</v>
      </c>
      <c r="J9" s="221">
        <v>3.581069121161165E-2</v>
      </c>
      <c r="K9" s="769">
        <v>567080449.01999998</v>
      </c>
      <c r="L9" s="221">
        <v>6.4876632419036503E-2</v>
      </c>
    </row>
    <row r="10" spans="1:12">
      <c r="A10" s="155" t="s">
        <v>164</v>
      </c>
      <c r="B10" s="755">
        <v>1377</v>
      </c>
      <c r="C10" s="661">
        <v>1.5233648995486326E-2</v>
      </c>
      <c r="D10" s="756">
        <v>158762554.12</v>
      </c>
      <c r="E10" s="661">
        <v>1.8163172233058886E-2</v>
      </c>
      <c r="G10" s="777" t="s">
        <v>165</v>
      </c>
      <c r="H10" s="94"/>
      <c r="I10" s="769">
        <v>2176</v>
      </c>
      <c r="J10" s="221">
        <v>2.4072926807682096E-2</v>
      </c>
      <c r="K10" s="769">
        <v>384076928.05000001</v>
      </c>
      <c r="L10" s="221">
        <v>4.3940181194386023E-2</v>
      </c>
    </row>
    <row r="11" spans="1:12">
      <c r="A11" s="155" t="s">
        <v>166</v>
      </c>
      <c r="B11" s="755">
        <v>25</v>
      </c>
      <c r="C11" s="661">
        <v>2.7657314806620053E-4</v>
      </c>
      <c r="D11" s="756">
        <v>2906245.33</v>
      </c>
      <c r="E11" s="661">
        <v>3.3248793944455255E-4</v>
      </c>
      <c r="G11" s="777" t="s">
        <v>167</v>
      </c>
      <c r="H11" s="94"/>
      <c r="I11" s="769">
        <v>1704</v>
      </c>
      <c r="J11" s="221">
        <v>1.885122577219223E-2</v>
      </c>
      <c r="K11" s="769">
        <v>309589664.25</v>
      </c>
      <c r="L11" s="221">
        <v>3.5418492884017251E-2</v>
      </c>
    </row>
    <row r="12" spans="1:12" ht="12.75" thickBot="1">
      <c r="A12" s="193" t="s">
        <v>168</v>
      </c>
      <c r="B12" s="715">
        <v>0</v>
      </c>
      <c r="C12" s="661">
        <v>0</v>
      </c>
      <c r="D12" s="756">
        <v>0</v>
      </c>
      <c r="E12" s="661">
        <v>0</v>
      </c>
      <c r="G12" s="777" t="s">
        <v>107</v>
      </c>
      <c r="H12" s="94"/>
      <c r="I12" s="770">
        <v>58</v>
      </c>
      <c r="J12" s="653">
        <v>6.4164970351358527E-4</v>
      </c>
      <c r="K12" s="770">
        <v>-18889.12</v>
      </c>
      <c r="L12" s="653">
        <v>-2.1610029001649657E-6</v>
      </c>
    </row>
    <row r="13" spans="1:12" ht="12.75" thickBot="1">
      <c r="A13" s="778" t="s">
        <v>73</v>
      </c>
      <c r="B13" s="767">
        <v>90392</v>
      </c>
      <c r="C13" s="662">
        <v>1.0000000000000002</v>
      </c>
      <c r="D13" s="767">
        <v>8740904511.7700005</v>
      </c>
      <c r="E13" s="662">
        <v>0.99999999999999989</v>
      </c>
      <c r="G13" s="779" t="s">
        <v>73</v>
      </c>
      <c r="H13" s="780"/>
      <c r="I13" s="774">
        <v>90392</v>
      </c>
      <c r="J13" s="653">
        <v>0.99999999999999989</v>
      </c>
      <c r="K13" s="774">
        <v>8740904511.7699986</v>
      </c>
      <c r="L13" s="653">
        <v>1.0000000000000002</v>
      </c>
    </row>
    <row r="14" spans="1:12" ht="12" customHeight="1">
      <c r="A14" s="841" t="s">
        <v>538</v>
      </c>
      <c r="B14" s="842"/>
      <c r="C14" s="842"/>
      <c r="D14" s="842"/>
      <c r="E14" s="842"/>
      <c r="G14" s="807" t="s">
        <v>540</v>
      </c>
      <c r="H14" s="807"/>
      <c r="I14" s="807"/>
      <c r="J14" s="807"/>
      <c r="K14" s="807"/>
      <c r="L14" s="807"/>
    </row>
    <row r="15" spans="1:12" ht="12" customHeight="1">
      <c r="A15" s="843"/>
      <c r="B15" s="843"/>
      <c r="C15" s="843"/>
      <c r="D15" s="843"/>
      <c r="E15" s="843"/>
      <c r="G15" s="808"/>
      <c r="H15" s="808"/>
      <c r="I15" s="808"/>
      <c r="J15" s="808"/>
      <c r="K15" s="808"/>
      <c r="L15" s="808"/>
    </row>
    <row r="16" spans="1:12" ht="12.75" thickBot="1"/>
    <row r="17" spans="1:12" ht="13.5" customHeight="1">
      <c r="A17" s="833" t="s">
        <v>169</v>
      </c>
      <c r="B17" s="784" t="s">
        <v>54</v>
      </c>
      <c r="C17" s="217" t="s">
        <v>145</v>
      </c>
      <c r="D17" s="783" t="s">
        <v>146</v>
      </c>
      <c r="E17" s="217" t="s">
        <v>145</v>
      </c>
      <c r="G17" s="835" t="s">
        <v>170</v>
      </c>
      <c r="H17" s="836"/>
      <c r="I17" s="784" t="s">
        <v>54</v>
      </c>
      <c r="J17" s="217" t="s">
        <v>145</v>
      </c>
      <c r="K17" s="783" t="s">
        <v>146</v>
      </c>
      <c r="L17" s="217" t="s">
        <v>145</v>
      </c>
    </row>
    <row r="18" spans="1:12" ht="13.5" customHeight="1" thickBot="1">
      <c r="A18" s="834"/>
      <c r="B18" s="788" t="s">
        <v>148</v>
      </c>
      <c r="C18" s="219" t="s">
        <v>149</v>
      </c>
      <c r="D18" s="787" t="s">
        <v>59</v>
      </c>
      <c r="E18" s="219" t="s">
        <v>150</v>
      </c>
      <c r="G18" s="837" t="s">
        <v>171</v>
      </c>
      <c r="H18" s="838"/>
      <c r="I18" s="788" t="s">
        <v>148</v>
      </c>
      <c r="J18" s="219" t="s">
        <v>149</v>
      </c>
      <c r="K18" s="787" t="s">
        <v>59</v>
      </c>
      <c r="L18" s="219" t="s">
        <v>150</v>
      </c>
    </row>
    <row r="19" spans="1:12">
      <c r="A19" s="118" t="s">
        <v>172</v>
      </c>
      <c r="B19" s="757">
        <v>0</v>
      </c>
      <c r="C19" s="663">
        <v>0</v>
      </c>
      <c r="D19" s="760">
        <v>0</v>
      </c>
      <c r="E19" s="667">
        <v>0</v>
      </c>
      <c r="G19" s="781" t="s">
        <v>153</v>
      </c>
      <c r="H19" s="76"/>
      <c r="I19" s="768">
        <v>19693</v>
      </c>
      <c r="J19" s="652">
        <v>0.21790000000000001</v>
      </c>
      <c r="K19" s="768">
        <v>524346599.74000001</v>
      </c>
      <c r="L19" s="652">
        <v>5.9998485471415001E-2</v>
      </c>
    </row>
    <row r="20" spans="1:12">
      <c r="A20" s="121" t="s">
        <v>173</v>
      </c>
      <c r="B20" s="758">
        <v>0</v>
      </c>
      <c r="C20" s="664">
        <v>0</v>
      </c>
      <c r="D20" s="761">
        <v>0</v>
      </c>
      <c r="E20" s="668">
        <v>0</v>
      </c>
      <c r="G20" s="777" t="s">
        <v>155</v>
      </c>
      <c r="H20" s="94"/>
      <c r="I20" s="769">
        <v>22574</v>
      </c>
      <c r="J20" s="221">
        <v>0.24970000000000001</v>
      </c>
      <c r="K20" s="769">
        <v>1635724950.9000001</v>
      </c>
      <c r="L20" s="221">
        <v>0.18709999999999999</v>
      </c>
    </row>
    <row r="21" spans="1:12">
      <c r="A21" s="121" t="s">
        <v>174</v>
      </c>
      <c r="B21" s="758">
        <v>0</v>
      </c>
      <c r="C21" s="664">
        <v>0</v>
      </c>
      <c r="D21" s="761">
        <v>0</v>
      </c>
      <c r="E21" s="668">
        <v>0</v>
      </c>
      <c r="G21" s="777" t="s">
        <v>157</v>
      </c>
      <c r="H21" s="94"/>
      <c r="I21" s="769">
        <v>28423</v>
      </c>
      <c r="J21" s="221">
        <v>0.31440000000000001</v>
      </c>
      <c r="K21" s="769">
        <v>3450695187.5500002</v>
      </c>
      <c r="L21" s="221">
        <v>0.39484662469282811</v>
      </c>
    </row>
    <row r="22" spans="1:12">
      <c r="A22" s="121" t="s">
        <v>175</v>
      </c>
      <c r="B22" s="758">
        <v>0</v>
      </c>
      <c r="C22" s="664">
        <v>0</v>
      </c>
      <c r="D22" s="761">
        <v>0</v>
      </c>
      <c r="E22" s="668">
        <v>0</v>
      </c>
      <c r="G22" s="777" t="s">
        <v>159</v>
      </c>
      <c r="H22" s="94"/>
      <c r="I22" s="769">
        <v>6243</v>
      </c>
      <c r="J22" s="221">
        <v>6.9083424625701287E-2</v>
      </c>
      <c r="K22" s="769">
        <v>946363572.25999999</v>
      </c>
      <c r="L22" s="221">
        <v>0.10828787879824692</v>
      </c>
    </row>
    <row r="23" spans="1:12">
      <c r="A23" s="121" t="s">
        <v>176</v>
      </c>
      <c r="B23" s="758">
        <v>0</v>
      </c>
      <c r="C23" s="664">
        <v>0</v>
      </c>
      <c r="D23" s="761">
        <v>0</v>
      </c>
      <c r="E23" s="668">
        <v>0</v>
      </c>
      <c r="G23" s="777" t="s">
        <v>161</v>
      </c>
      <c r="H23" s="94"/>
      <c r="I23" s="769">
        <v>4614</v>
      </c>
      <c r="J23" s="221">
        <v>5.0999999999999997E-2</v>
      </c>
      <c r="K23" s="769">
        <v>728672952.79999995</v>
      </c>
      <c r="L23" s="221">
        <v>8.3378577440308174E-2</v>
      </c>
    </row>
    <row r="24" spans="1:12">
      <c r="A24" s="121" t="s">
        <v>500</v>
      </c>
      <c r="B24" s="758">
        <v>0</v>
      </c>
      <c r="C24" s="664">
        <v>0</v>
      </c>
      <c r="D24" s="761">
        <v>0</v>
      </c>
      <c r="E24" s="668">
        <v>0</v>
      </c>
      <c r="G24" s="777" t="s">
        <v>163</v>
      </c>
      <c r="H24" s="94"/>
      <c r="I24" s="769">
        <v>4018</v>
      </c>
      <c r="J24" s="221">
        <v>4.4462149630957522E-2</v>
      </c>
      <c r="K24" s="769">
        <v>684105567.99000001</v>
      </c>
      <c r="L24" s="221">
        <v>7.8278943741247969E-2</v>
      </c>
    </row>
    <row r="25" spans="1:12">
      <c r="A25" s="121" t="s">
        <v>177</v>
      </c>
      <c r="B25" s="758">
        <v>0</v>
      </c>
      <c r="C25" s="664">
        <v>0</v>
      </c>
      <c r="D25" s="761">
        <v>0</v>
      </c>
      <c r="E25" s="668">
        <v>0</v>
      </c>
      <c r="G25" s="777" t="s">
        <v>165</v>
      </c>
      <c r="H25" s="94"/>
      <c r="I25" s="769">
        <v>2745</v>
      </c>
      <c r="J25" s="221">
        <v>3.0375460611492881E-2</v>
      </c>
      <c r="K25" s="769">
        <v>475706314.61000001</v>
      </c>
      <c r="L25" s="221">
        <v>5.4432809176107926E-2</v>
      </c>
    </row>
    <row r="26" spans="1:12">
      <c r="A26" s="121" t="s">
        <v>178</v>
      </c>
      <c r="B26" s="758">
        <v>1340</v>
      </c>
      <c r="C26" s="664">
        <v>1.4824320736348349E-2</v>
      </c>
      <c r="D26" s="761">
        <v>149035853.93000001</v>
      </c>
      <c r="E26" s="668">
        <v>1.7050392637205553E-2</v>
      </c>
      <c r="G26" s="777" t="s">
        <v>167</v>
      </c>
      <c r="H26" s="94"/>
      <c r="I26" s="769">
        <v>2059</v>
      </c>
      <c r="J26" s="221">
        <v>2.2784361894012329E-2</v>
      </c>
      <c r="K26" s="769">
        <v>293715449.25</v>
      </c>
      <c r="L26" s="221">
        <v>3.3608460745801448E-2</v>
      </c>
    </row>
    <row r="27" spans="1:12" ht="12.75" thickBot="1">
      <c r="A27" s="121" t="s">
        <v>179</v>
      </c>
      <c r="B27" s="758">
        <v>2398</v>
      </c>
      <c r="C27" s="664">
        <v>2.6528896362509956E-2</v>
      </c>
      <c r="D27" s="761">
        <v>259810950.68000001</v>
      </c>
      <c r="E27" s="668">
        <v>2.9723577271683208E-2</v>
      </c>
      <c r="G27" s="777" t="s">
        <v>107</v>
      </c>
      <c r="H27" s="94"/>
      <c r="I27" s="770">
        <v>23</v>
      </c>
      <c r="J27" s="653">
        <v>2.9999999999999997E-4</v>
      </c>
      <c r="K27" s="770">
        <v>1573916.67</v>
      </c>
      <c r="L27" s="653">
        <v>2.0000000000000001E-4</v>
      </c>
    </row>
    <row r="28" spans="1:12" ht="12" customHeight="1" thickBot="1">
      <c r="A28" s="121" t="s">
        <v>180</v>
      </c>
      <c r="B28" s="758">
        <v>3296</v>
      </c>
      <c r="C28" s="664">
        <v>3.6463403841047883E-2</v>
      </c>
      <c r="D28" s="761">
        <v>338795508.86000001</v>
      </c>
      <c r="E28" s="668">
        <v>3.875977690910562E-2</v>
      </c>
      <c r="G28" s="779" t="s">
        <v>73</v>
      </c>
      <c r="H28" s="780"/>
      <c r="I28" s="767">
        <v>90392</v>
      </c>
      <c r="J28" s="651">
        <v>0.99999999999999989</v>
      </c>
      <c r="K28" s="774">
        <v>8740904511.7699986</v>
      </c>
      <c r="L28" s="653">
        <v>1.0000000000000002</v>
      </c>
    </row>
    <row r="29" spans="1:12" ht="12.75" customHeight="1">
      <c r="A29" s="121" t="s">
        <v>181</v>
      </c>
      <c r="B29" s="758">
        <v>1971</v>
      </c>
      <c r="C29" s="664">
        <v>2.1805026993539253E-2</v>
      </c>
      <c r="D29" s="761">
        <v>206180776.02000001</v>
      </c>
      <c r="E29" s="668">
        <v>2.3588036654830037E-2</v>
      </c>
      <c r="G29" s="851" t="s">
        <v>541</v>
      </c>
      <c r="H29" s="851"/>
      <c r="I29" s="851"/>
      <c r="J29" s="851"/>
      <c r="K29" s="851"/>
      <c r="L29" s="851"/>
    </row>
    <row r="30" spans="1:12" ht="12.75" customHeight="1">
      <c r="A30" s="121" t="s">
        <v>182</v>
      </c>
      <c r="B30" s="758">
        <v>2316</v>
      </c>
      <c r="C30" s="664">
        <v>2.562173643685282E-2</v>
      </c>
      <c r="D30" s="761">
        <v>311418274.94</v>
      </c>
      <c r="E30" s="668">
        <v>3.5627694424605831E-2</v>
      </c>
    </row>
    <row r="31" spans="1:12" ht="13.5" customHeight="1" thickBot="1">
      <c r="A31" s="121" t="s">
        <v>184</v>
      </c>
      <c r="B31" s="758">
        <v>4110</v>
      </c>
      <c r="C31" s="664">
        <v>4.546862554208337E-2</v>
      </c>
      <c r="D31" s="761">
        <v>588217442.23000002</v>
      </c>
      <c r="E31" s="668">
        <v>6.7294802435828027E-2</v>
      </c>
    </row>
    <row r="32" spans="1:12">
      <c r="A32" s="121" t="s">
        <v>185</v>
      </c>
      <c r="B32" s="758">
        <v>11878</v>
      </c>
      <c r="C32" s="664">
        <v>0.13140543410921321</v>
      </c>
      <c r="D32" s="761">
        <v>1499241999.5999999</v>
      </c>
      <c r="E32" s="668">
        <v>0.17152023541513428</v>
      </c>
      <c r="G32" s="844" t="s">
        <v>183</v>
      </c>
      <c r="H32" s="845"/>
      <c r="I32" s="784" t="s">
        <v>54</v>
      </c>
      <c r="J32" s="217" t="s">
        <v>145</v>
      </c>
      <c r="K32" s="783" t="s">
        <v>146</v>
      </c>
      <c r="L32" s="217" t="s">
        <v>145</v>
      </c>
    </row>
    <row r="33" spans="1:12" ht="12.75" thickBot="1">
      <c r="A33" s="121" t="s">
        <v>186</v>
      </c>
      <c r="B33" s="758">
        <v>8386</v>
      </c>
      <c r="C33" s="664">
        <v>9.2773696787326318E-2</v>
      </c>
      <c r="D33" s="761">
        <v>994388834.50999999</v>
      </c>
      <c r="E33" s="668">
        <v>0.11376269277064097</v>
      </c>
      <c r="G33" s="846"/>
      <c r="H33" s="847"/>
      <c r="I33" s="788" t="s">
        <v>148</v>
      </c>
      <c r="J33" s="219" t="s">
        <v>149</v>
      </c>
      <c r="K33" s="787" t="s">
        <v>59</v>
      </c>
      <c r="L33" s="219" t="s">
        <v>150</v>
      </c>
    </row>
    <row r="34" spans="1:12">
      <c r="A34" s="121" t="s">
        <v>187</v>
      </c>
      <c r="B34" s="758">
        <v>8312</v>
      </c>
      <c r="C34" s="664">
        <v>9.1955040269050353E-2</v>
      </c>
      <c r="D34" s="761">
        <v>890655474.64999998</v>
      </c>
      <c r="E34" s="668">
        <v>0.10189511548269341</v>
      </c>
      <c r="G34" s="781" t="s">
        <v>153</v>
      </c>
      <c r="H34" s="76"/>
      <c r="I34" s="771">
        <v>7126</v>
      </c>
      <c r="J34" s="654">
        <v>7.8854474432604099E-2</v>
      </c>
      <c r="K34" s="768">
        <v>260322627.58000001</v>
      </c>
      <c r="L34" s="658">
        <v>2.9787479114928853E-2</v>
      </c>
    </row>
    <row r="35" spans="1:12">
      <c r="A35" s="121" t="s">
        <v>188</v>
      </c>
      <c r="B35" s="758">
        <v>6875</v>
      </c>
      <c r="C35" s="664">
        <v>7.6057615718205157E-2</v>
      </c>
      <c r="D35" s="761">
        <v>664234489.77999997</v>
      </c>
      <c r="E35" s="668">
        <v>7.5991505099452794E-2</v>
      </c>
      <c r="G35" s="777" t="s">
        <v>155</v>
      </c>
      <c r="H35" s="94"/>
      <c r="I35" s="772">
        <v>20614</v>
      </c>
      <c r="J35" s="655">
        <v>0.22810919673781938</v>
      </c>
      <c r="K35" s="769">
        <v>1207669311.3299999</v>
      </c>
      <c r="L35" s="659">
        <v>0.13818785068127762</v>
      </c>
    </row>
    <row r="36" spans="1:12">
      <c r="A36" s="121" t="s">
        <v>189</v>
      </c>
      <c r="B36" s="758">
        <v>5595</v>
      </c>
      <c r="C36" s="664">
        <v>6.189707053721568E-2</v>
      </c>
      <c r="D36" s="761">
        <v>518938654.77999997</v>
      </c>
      <c r="E36" s="668">
        <v>5.9368987967003524E-2</v>
      </c>
      <c r="G36" s="777" t="s">
        <v>157</v>
      </c>
      <c r="H36" s="94"/>
      <c r="I36" s="772">
        <v>31327</v>
      </c>
      <c r="J36" s="655">
        <v>0.34665648618442163</v>
      </c>
      <c r="K36" s="769">
        <v>3176234399.79</v>
      </c>
      <c r="L36" s="659">
        <v>0.36344138320741209</v>
      </c>
    </row>
    <row r="37" spans="1:12">
      <c r="A37" s="121" t="s">
        <v>190</v>
      </c>
      <c r="B37" s="758">
        <v>4125</v>
      </c>
      <c r="C37" s="664">
        <v>4.5634569430923089E-2</v>
      </c>
      <c r="D37" s="761">
        <v>347476464.01999998</v>
      </c>
      <c r="E37" s="668">
        <v>3.9752918425330935E-2</v>
      </c>
      <c r="G37" s="777" t="s">
        <v>159</v>
      </c>
      <c r="H37" s="94"/>
      <c r="I37" s="772">
        <v>7572</v>
      </c>
      <c r="J37" s="655">
        <v>8.378979517312353E-2</v>
      </c>
      <c r="K37" s="769">
        <v>954208743.91999996</v>
      </c>
      <c r="L37" s="659">
        <v>0.10918556444758014</v>
      </c>
    </row>
    <row r="38" spans="1:12">
      <c r="A38" s="121" t="s">
        <v>191</v>
      </c>
      <c r="B38" s="758">
        <v>4689</v>
      </c>
      <c r="C38" s="664">
        <v>5.1874059651296572E-2</v>
      </c>
      <c r="D38" s="761">
        <v>361903251.47000003</v>
      </c>
      <c r="E38" s="668">
        <v>4.1403409793881386E-2</v>
      </c>
      <c r="G38" s="777" t="s">
        <v>161</v>
      </c>
      <c r="H38" s="94"/>
      <c r="I38" s="772">
        <v>6940</v>
      </c>
      <c r="J38" s="655">
        <v>7.6796246500459228E-2</v>
      </c>
      <c r="K38" s="769">
        <v>943602957.28999996</v>
      </c>
      <c r="L38" s="659">
        <v>0.10797199476800462</v>
      </c>
    </row>
    <row r="39" spans="1:12">
      <c r="A39" s="121" t="s">
        <v>192</v>
      </c>
      <c r="B39" s="758">
        <v>5098</v>
      </c>
      <c r="C39" s="664">
        <v>5.6398796353659617E-2</v>
      </c>
      <c r="D39" s="761">
        <v>368919683.72000003</v>
      </c>
      <c r="E39" s="668">
        <v>4.2206122172280224E-2</v>
      </c>
      <c r="G39" s="777" t="s">
        <v>163</v>
      </c>
      <c r="H39" s="94"/>
      <c r="I39" s="772">
        <v>9839</v>
      </c>
      <c r="J39" s="655">
        <v>0.10887583131383549</v>
      </c>
      <c r="K39" s="769">
        <v>1355027581.6500001</v>
      </c>
      <c r="L39" s="659">
        <v>0.15504935611541482</v>
      </c>
    </row>
    <row r="40" spans="1:12" ht="12" customHeight="1">
      <c r="A40" s="121" t="s">
        <v>193</v>
      </c>
      <c r="B40" s="758">
        <v>4797</v>
      </c>
      <c r="C40" s="664">
        <v>5.3068855650942562E-2</v>
      </c>
      <c r="D40" s="761">
        <v>345789751.63999999</v>
      </c>
      <c r="E40" s="668">
        <v>3.9559950709263478E-2</v>
      </c>
      <c r="G40" s="777" t="s">
        <v>165</v>
      </c>
      <c r="H40" s="94"/>
      <c r="I40" s="772">
        <v>6951</v>
      </c>
      <c r="J40" s="655">
        <v>7.6917969657736618E-2</v>
      </c>
      <c r="K40" s="769">
        <v>842264973.53999996</v>
      </c>
      <c r="L40" s="659">
        <v>9.6376371665381808E-2</v>
      </c>
    </row>
    <row r="41" spans="1:12">
      <c r="A41" s="121" t="s">
        <v>194</v>
      </c>
      <c r="B41" s="758">
        <v>3903</v>
      </c>
      <c r="C41" s="664">
        <v>4.3178599876095229E-2</v>
      </c>
      <c r="D41" s="761">
        <v>251582589.06</v>
      </c>
      <c r="E41" s="668">
        <v>2.8782214554710365E-2</v>
      </c>
      <c r="G41" s="777" t="s">
        <v>167</v>
      </c>
      <c r="H41" s="94"/>
      <c r="I41" s="772">
        <v>0</v>
      </c>
      <c r="J41" s="655">
        <v>0</v>
      </c>
      <c r="K41" s="769">
        <v>0</v>
      </c>
      <c r="L41" s="659">
        <v>0</v>
      </c>
    </row>
    <row r="42" spans="1:12" ht="12" customHeight="1" thickBot="1">
      <c r="A42" s="121" t="s">
        <v>195</v>
      </c>
      <c r="B42" s="758">
        <v>4024</v>
      </c>
      <c r="C42" s="664">
        <v>4.4517213912735637E-2</v>
      </c>
      <c r="D42" s="761">
        <v>237692304.87</v>
      </c>
      <c r="E42" s="668">
        <v>2.7193101646395653E-2</v>
      </c>
      <c r="G42" s="777" t="s">
        <v>107</v>
      </c>
      <c r="H42" s="94"/>
      <c r="I42" s="773">
        <v>23</v>
      </c>
      <c r="J42" s="656">
        <v>2.5451205612544124E-4</v>
      </c>
      <c r="K42" s="770">
        <v>1573916.67</v>
      </c>
      <c r="L42" s="660">
        <v>1.8009579256361686E-4</v>
      </c>
    </row>
    <row r="43" spans="1:12" ht="12.75" thickBot="1">
      <c r="A43" s="121" t="s">
        <v>196</v>
      </c>
      <c r="B43" s="758">
        <v>2290</v>
      </c>
      <c r="C43" s="664">
        <v>2.533410036286397E-2</v>
      </c>
      <c r="D43" s="761">
        <v>129804719.52</v>
      </c>
      <c r="E43" s="668">
        <v>1.4850261702917863E-2</v>
      </c>
      <c r="G43" s="779" t="s">
        <v>73</v>
      </c>
      <c r="H43" s="780"/>
      <c r="I43" s="775">
        <v>90392</v>
      </c>
      <c r="J43" s="657">
        <v>1.0002545120561255</v>
      </c>
      <c r="K43" s="774">
        <v>8740904511.7699986</v>
      </c>
      <c r="L43" s="660">
        <v>0.99999999999999989</v>
      </c>
    </row>
    <row r="44" spans="1:12" ht="12" customHeight="1">
      <c r="A44" s="121" t="s">
        <v>197</v>
      </c>
      <c r="B44" s="758">
        <v>2340</v>
      </c>
      <c r="C44" s="664">
        <v>2.5887246658996371E-2</v>
      </c>
      <c r="D44" s="761">
        <v>134756234.09999999</v>
      </c>
      <c r="E44" s="668">
        <v>1.5416737926669371E-2</v>
      </c>
      <c r="G44" s="852" t="s">
        <v>542</v>
      </c>
      <c r="H44" s="852"/>
      <c r="I44" s="852"/>
      <c r="J44" s="852"/>
      <c r="K44" s="852"/>
      <c r="L44" s="852"/>
    </row>
    <row r="45" spans="1:12">
      <c r="A45" s="121" t="s">
        <v>198</v>
      </c>
      <c r="B45" s="758">
        <v>723</v>
      </c>
      <c r="C45" s="664">
        <v>7.9984954420745207E-3</v>
      </c>
      <c r="D45" s="761">
        <v>39614172.57</v>
      </c>
      <c r="E45" s="668">
        <v>4.5320449979356055E-3</v>
      </c>
    </row>
    <row r="46" spans="1:12">
      <c r="A46" s="121" t="s">
        <v>199</v>
      </c>
      <c r="B46" s="758">
        <v>556</v>
      </c>
      <c r="C46" s="664">
        <v>6.1509868129923E-3</v>
      </c>
      <c r="D46" s="761">
        <v>33080300.02</v>
      </c>
      <c r="E46" s="668">
        <v>3.7845396864198627E-3</v>
      </c>
    </row>
    <row r="47" spans="1:12">
      <c r="A47" s="121" t="s">
        <v>200</v>
      </c>
      <c r="B47" s="758">
        <v>333</v>
      </c>
      <c r="C47" s="664">
        <v>3.6839543322417915E-3</v>
      </c>
      <c r="D47" s="761">
        <v>18365983.649999999</v>
      </c>
      <c r="E47" s="668">
        <v>2.1011536764037886E-3</v>
      </c>
    </row>
    <row r="48" spans="1:12">
      <c r="A48" s="121" t="s">
        <v>201</v>
      </c>
      <c r="B48" s="758">
        <v>335</v>
      </c>
      <c r="C48" s="664">
        <v>3.7060801840870872E-3</v>
      </c>
      <c r="D48" s="761">
        <v>16949557.91</v>
      </c>
      <c r="E48" s="668">
        <v>1.9391080050327398E-3</v>
      </c>
    </row>
    <row r="49" spans="1:5" ht="12.75" thickBot="1">
      <c r="A49" s="123" t="s">
        <v>202</v>
      </c>
      <c r="B49" s="759">
        <v>702</v>
      </c>
      <c r="C49" s="665">
        <v>7.7661739976989117E-3</v>
      </c>
      <c r="D49" s="762">
        <v>34051239.240000002</v>
      </c>
      <c r="E49" s="669">
        <v>3.8956196345754099E-3</v>
      </c>
    </row>
    <row r="50" spans="1:5" ht="12.75" thickBot="1">
      <c r="A50" s="779" t="s">
        <v>73</v>
      </c>
      <c r="B50" s="774">
        <v>90392</v>
      </c>
      <c r="C50" s="666">
        <v>1</v>
      </c>
      <c r="D50" s="774">
        <v>8740904511.7700005</v>
      </c>
      <c r="E50" s="666">
        <v>0.99999999999999989</v>
      </c>
    </row>
    <row r="51" spans="1:5">
      <c r="A51" s="848" t="s">
        <v>539</v>
      </c>
      <c r="B51" s="849"/>
      <c r="C51" s="849"/>
      <c r="D51" s="849"/>
      <c r="E51" s="849"/>
    </row>
    <row r="52" spans="1:5">
      <c r="A52" s="850"/>
      <c r="B52" s="850"/>
      <c r="C52" s="850"/>
      <c r="D52" s="850"/>
      <c r="E52" s="850"/>
    </row>
    <row r="53" spans="1:5" ht="12.75" thickBot="1">
      <c r="A53" s="782"/>
      <c r="B53" s="782"/>
      <c r="C53" s="782"/>
      <c r="D53" s="782"/>
      <c r="E53" s="782"/>
    </row>
    <row r="54" spans="1:5">
      <c r="A54" s="833" t="s">
        <v>203</v>
      </c>
      <c r="B54" s="784" t="s">
        <v>54</v>
      </c>
      <c r="C54" s="217" t="s">
        <v>145</v>
      </c>
      <c r="D54" s="783" t="s">
        <v>146</v>
      </c>
      <c r="E54" s="217" t="s">
        <v>145</v>
      </c>
    </row>
    <row r="55" spans="1:5" ht="12.75" thickBot="1">
      <c r="A55" s="834"/>
      <c r="B55" s="786" t="s">
        <v>148</v>
      </c>
      <c r="C55" s="218" t="s">
        <v>149</v>
      </c>
      <c r="D55" s="785" t="s">
        <v>59</v>
      </c>
      <c r="E55" s="218" t="s">
        <v>150</v>
      </c>
    </row>
    <row r="56" spans="1:5">
      <c r="A56" s="220" t="s">
        <v>204</v>
      </c>
      <c r="B56" s="763">
        <v>3415</v>
      </c>
      <c r="C56" s="766">
        <v>3.7779892025842997E-2</v>
      </c>
      <c r="D56" s="764">
        <v>310976305.31999999</v>
      </c>
      <c r="E56" s="766">
        <v>3.5577131051055089E-2</v>
      </c>
    </row>
    <row r="57" spans="1:5">
      <c r="A57" s="155" t="s">
        <v>205</v>
      </c>
      <c r="B57" s="763">
        <v>4005</v>
      </c>
      <c r="C57" s="766">
        <v>4.4307018320205331E-2</v>
      </c>
      <c r="D57" s="764">
        <v>328728723.13999999</v>
      </c>
      <c r="E57" s="766">
        <v>3.7608089951944076E-2</v>
      </c>
    </row>
    <row r="58" spans="1:5">
      <c r="A58" s="155" t="s">
        <v>206</v>
      </c>
      <c r="B58" s="763">
        <v>16756</v>
      </c>
      <c r="C58" s="766">
        <v>0.18537038675989026</v>
      </c>
      <c r="D58" s="764">
        <v>2191563567.5999999</v>
      </c>
      <c r="E58" s="766">
        <v>0.25072503247792788</v>
      </c>
    </row>
    <row r="59" spans="1:5">
      <c r="A59" s="155" t="s">
        <v>207</v>
      </c>
      <c r="B59" s="763">
        <v>3566</v>
      </c>
      <c r="C59" s="766">
        <v>3.9450393840162849E-2</v>
      </c>
      <c r="D59" s="764">
        <v>242567422.31999999</v>
      </c>
      <c r="E59" s="766">
        <v>2.775083768428915E-2</v>
      </c>
    </row>
    <row r="60" spans="1:5">
      <c r="A60" s="155" t="s">
        <v>208</v>
      </c>
      <c r="B60" s="763">
        <v>11952</v>
      </c>
      <c r="C60" s="766">
        <v>0.13222409062748916</v>
      </c>
      <c r="D60" s="764">
        <v>917645924.73000002</v>
      </c>
      <c r="E60" s="766">
        <v>0.10498294810272217</v>
      </c>
    </row>
    <row r="61" spans="1:5">
      <c r="A61" s="155" t="s">
        <v>209</v>
      </c>
      <c r="B61" s="763">
        <v>18867</v>
      </c>
      <c r="C61" s="766">
        <v>0.20872422338260024</v>
      </c>
      <c r="D61" s="764">
        <v>2115192651.6099999</v>
      </c>
      <c r="E61" s="766">
        <v>0.24198784562419173</v>
      </c>
    </row>
    <row r="62" spans="1:5">
      <c r="A62" s="155" t="s">
        <v>210</v>
      </c>
      <c r="B62" s="763">
        <v>7210</v>
      </c>
      <c r="C62" s="766">
        <v>7.9763695902292236E-2</v>
      </c>
      <c r="D62" s="764">
        <v>732423687.51999998</v>
      </c>
      <c r="E62" s="766">
        <v>8.3792665453988224E-2</v>
      </c>
    </row>
    <row r="63" spans="1:5">
      <c r="A63" s="155" t="s">
        <v>211</v>
      </c>
      <c r="B63" s="763">
        <v>5663</v>
      </c>
      <c r="C63" s="766">
        <v>6.264934949995575E-2</v>
      </c>
      <c r="D63" s="764">
        <v>462464449.27999997</v>
      </c>
      <c r="E63" s="766">
        <v>5.2908077036795433E-2</v>
      </c>
    </row>
    <row r="64" spans="1:5">
      <c r="A64" s="155" t="s">
        <v>212</v>
      </c>
      <c r="B64" s="763">
        <v>6248</v>
      </c>
      <c r="C64" s="766">
        <v>6.9121161164704847E-2</v>
      </c>
      <c r="D64" s="764">
        <v>458948404.47000003</v>
      </c>
      <c r="E64" s="766">
        <v>5.2505825209737324E-2</v>
      </c>
    </row>
    <row r="65" spans="1:5">
      <c r="A65" s="155" t="s">
        <v>213</v>
      </c>
      <c r="B65" s="763">
        <v>5208</v>
      </c>
      <c r="C65" s="766">
        <v>5.76157182051509E-2</v>
      </c>
      <c r="D65" s="764">
        <v>362848884.61000001</v>
      </c>
      <c r="E65" s="766">
        <v>4.151159460916299E-2</v>
      </c>
    </row>
    <row r="66" spans="1:5">
      <c r="A66" s="155" t="s">
        <v>214</v>
      </c>
      <c r="B66" s="763">
        <v>4242</v>
      </c>
      <c r="C66" s="766">
        <v>4.6928931763872909E-2</v>
      </c>
      <c r="D66" s="764">
        <v>316365983.80000001</v>
      </c>
      <c r="E66" s="766">
        <v>3.6193735256345581E-2</v>
      </c>
    </row>
    <row r="67" spans="1:5" ht="12.75" thickBot="1">
      <c r="A67" s="193" t="s">
        <v>215</v>
      </c>
      <c r="B67" s="763">
        <v>3260</v>
      </c>
      <c r="C67" s="766">
        <v>3.606513850783255E-2</v>
      </c>
      <c r="D67" s="764">
        <v>301178507.37</v>
      </c>
      <c r="E67" s="766">
        <v>3.4456217541840244E-2</v>
      </c>
    </row>
    <row r="68" spans="1:5" ht="12.75" thickBot="1">
      <c r="A68" s="222" t="s">
        <v>73</v>
      </c>
      <c r="B68" s="765">
        <v>90392</v>
      </c>
      <c r="C68" s="641">
        <v>0.99999999999999989</v>
      </c>
      <c r="D68" s="765">
        <v>8740904511.7700005</v>
      </c>
      <c r="E68" s="641">
        <v>1</v>
      </c>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5" orientation="landscape" r:id="rId1"/>
  <headerFooter scaleWithDoc="0">
    <oddHeader>&amp;C&amp;8Langton Investors' Report - May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A7" zoomScale="90" zoomScaleNormal="80" zoomScaleSheetLayoutView="70" zoomScalePageLayoutView="90" workbookViewId="0">
      <selection activeCell="M39" sqref="M39"/>
    </sheetView>
  </sheetViews>
  <sheetFormatPr defaultRowHeight="12"/>
  <cols>
    <col min="1" max="1" width="77.140625" style="161" bestFit="1" customWidth="1"/>
    <col min="2" max="2" width="17.5703125" style="161" bestFit="1" customWidth="1"/>
    <col min="3" max="3" width="17.42578125" style="161" customWidth="1"/>
    <col min="4" max="4" width="17.85546875" style="161" bestFit="1" customWidth="1"/>
    <col min="5" max="5" width="17.7109375" style="161" customWidth="1"/>
    <col min="6" max="6" width="15.5703125" style="161" customWidth="1"/>
    <col min="7" max="7" width="18.5703125" style="161" customWidth="1"/>
    <col min="8" max="8" width="18.7109375" style="161" customWidth="1"/>
    <col min="9" max="9" width="17.5703125" style="161" bestFit="1" customWidth="1"/>
    <col min="10" max="10" width="14.85546875" style="161" bestFit="1" customWidth="1"/>
    <col min="11" max="11" width="8" style="161" customWidth="1"/>
    <col min="12" max="12" width="15.7109375" style="161" bestFit="1" customWidth="1"/>
    <col min="13" max="13" width="21.42578125" style="161" bestFit="1" customWidth="1"/>
    <col min="14" max="14" width="14.140625" style="161" bestFit="1" customWidth="1"/>
    <col min="15" max="15" width="15" style="161" bestFit="1" customWidth="1"/>
    <col min="16" max="16" width="12.7109375" style="161" customWidth="1"/>
    <col min="17" max="17" width="12.5703125" style="161" customWidth="1"/>
    <col min="18" max="18" width="10.5703125" style="16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425781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425781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425781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425781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425781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425781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425781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425781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425781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425781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425781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425781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425781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425781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425781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425781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425781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425781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425781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425781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425781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425781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425781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425781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425781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425781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425781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425781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425781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425781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425781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425781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425781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425781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425781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425781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425781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425781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425781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425781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425781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425781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425781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425781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425781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425781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425781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425781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425781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425781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425781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425781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425781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425781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425781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425781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425781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425781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425781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425781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425781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425781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425781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1" spans="1:18">
      <c r="A1" s="223"/>
    </row>
    <row r="2" spans="1:18" ht="12.75" thickBot="1">
      <c r="A2" s="224" t="s">
        <v>216</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217</v>
      </c>
      <c r="B4" s="232">
        <v>40452</v>
      </c>
      <c r="C4" s="42"/>
      <c r="D4" s="228"/>
      <c r="E4" s="42"/>
      <c r="F4" s="42"/>
      <c r="G4" s="859" t="s">
        <v>218</v>
      </c>
      <c r="H4" s="859"/>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7.5" customHeight="1" thickBot="1">
      <c r="A6" s="234" t="s">
        <v>219</v>
      </c>
      <c r="B6" s="235" t="s">
        <v>220</v>
      </c>
      <c r="C6" s="234" t="s">
        <v>221</v>
      </c>
      <c r="D6" s="234" t="s">
        <v>221</v>
      </c>
      <c r="E6" s="235" t="s">
        <v>222</v>
      </c>
      <c r="F6" s="235" t="s">
        <v>223</v>
      </c>
      <c r="G6" s="235" t="s">
        <v>224</v>
      </c>
      <c r="H6" s="235" t="s">
        <v>225</v>
      </c>
      <c r="I6" s="235" t="s">
        <v>226</v>
      </c>
      <c r="J6" s="235" t="s">
        <v>227</v>
      </c>
      <c r="K6" s="235" t="s">
        <v>228</v>
      </c>
      <c r="L6" s="235" t="s">
        <v>229</v>
      </c>
      <c r="M6" s="235" t="s">
        <v>230</v>
      </c>
      <c r="N6" s="235" t="s">
        <v>231</v>
      </c>
      <c r="O6" s="235" t="s">
        <v>232</v>
      </c>
      <c r="P6" s="235" t="s">
        <v>233</v>
      </c>
      <c r="Q6" s="235" t="s">
        <v>234</v>
      </c>
      <c r="R6" s="235" t="s">
        <v>235</v>
      </c>
    </row>
    <row r="7" spans="1:18">
      <c r="A7" s="236"/>
      <c r="B7" s="145"/>
      <c r="C7" s="237"/>
      <c r="D7" s="145"/>
      <c r="E7" s="145"/>
      <c r="F7" s="237"/>
      <c r="G7" s="238"/>
      <c r="H7" s="239"/>
      <c r="I7" s="240"/>
      <c r="J7" s="241"/>
      <c r="K7" s="242"/>
      <c r="L7" s="243"/>
      <c r="M7" s="244"/>
      <c r="N7" s="243"/>
      <c r="O7" s="245"/>
      <c r="P7" s="246"/>
      <c r="Q7" s="247"/>
      <c r="R7" s="248"/>
    </row>
    <row r="8" spans="1:18">
      <c r="A8" s="249" t="s">
        <v>236</v>
      </c>
      <c r="B8" s="250" t="s">
        <v>237</v>
      </c>
      <c r="C8" s="250" t="s">
        <v>238</v>
      </c>
      <c r="D8" s="251" t="s">
        <v>238</v>
      </c>
      <c r="E8" s="250" t="s">
        <v>239</v>
      </c>
      <c r="F8" s="251" t="s">
        <v>240</v>
      </c>
      <c r="G8" s="252">
        <v>2125000000</v>
      </c>
      <c r="H8" s="253">
        <v>-2125000000</v>
      </c>
      <c r="I8" s="252">
        <v>0</v>
      </c>
      <c r="J8" s="254" t="s">
        <v>241</v>
      </c>
      <c r="K8" s="255">
        <v>1.2500000000000001E-2</v>
      </c>
      <c r="L8" s="256" t="s">
        <v>242</v>
      </c>
      <c r="M8" s="257" t="s">
        <v>242</v>
      </c>
      <c r="N8" s="258" t="s">
        <v>242</v>
      </c>
      <c r="O8" s="256" t="s">
        <v>242</v>
      </c>
      <c r="P8" s="259">
        <v>42339</v>
      </c>
      <c r="Q8" s="260">
        <v>56584</v>
      </c>
      <c r="R8" s="261" t="s">
        <v>243</v>
      </c>
    </row>
    <row r="9" spans="1:18">
      <c r="A9" s="249" t="s">
        <v>244</v>
      </c>
      <c r="B9" s="250" t="s">
        <v>245</v>
      </c>
      <c r="C9" s="250" t="s">
        <v>238</v>
      </c>
      <c r="D9" s="251" t="s">
        <v>238</v>
      </c>
      <c r="E9" s="250" t="s">
        <v>239</v>
      </c>
      <c r="F9" s="251" t="s">
        <v>240</v>
      </c>
      <c r="G9" s="252">
        <v>2125000000</v>
      </c>
      <c r="H9" s="253">
        <v>-2125000000</v>
      </c>
      <c r="I9" s="252">
        <v>0</v>
      </c>
      <c r="J9" s="254" t="s">
        <v>241</v>
      </c>
      <c r="K9" s="255">
        <v>1.2500000000000001E-2</v>
      </c>
      <c r="L9" s="256" t="s">
        <v>242</v>
      </c>
      <c r="M9" s="257" t="s">
        <v>242</v>
      </c>
      <c r="N9" s="258" t="s">
        <v>242</v>
      </c>
      <c r="O9" s="256" t="s">
        <v>242</v>
      </c>
      <c r="P9" s="259">
        <v>42339</v>
      </c>
      <c r="Q9" s="260">
        <v>56584</v>
      </c>
      <c r="R9" s="261" t="s">
        <v>243</v>
      </c>
    </row>
    <row r="10" spans="1:18">
      <c r="A10" s="249" t="s">
        <v>24</v>
      </c>
      <c r="B10" s="250" t="s">
        <v>246</v>
      </c>
      <c r="C10" s="250" t="s">
        <v>238</v>
      </c>
      <c r="D10" s="251" t="s">
        <v>238</v>
      </c>
      <c r="E10" s="250" t="s">
        <v>239</v>
      </c>
      <c r="F10" s="251" t="s">
        <v>240</v>
      </c>
      <c r="G10" s="252">
        <v>2125000000</v>
      </c>
      <c r="H10" s="253">
        <v>-2125000000</v>
      </c>
      <c r="I10" s="252">
        <v>0</v>
      </c>
      <c r="J10" s="254" t="s">
        <v>241</v>
      </c>
      <c r="K10" s="255">
        <v>1.2500000000000001E-2</v>
      </c>
      <c r="L10" s="256" t="s">
        <v>242</v>
      </c>
      <c r="M10" s="257" t="s">
        <v>242</v>
      </c>
      <c r="N10" s="258" t="s">
        <v>242</v>
      </c>
      <c r="O10" s="256" t="s">
        <v>242</v>
      </c>
      <c r="P10" s="259">
        <v>42339</v>
      </c>
      <c r="Q10" s="260">
        <v>56584</v>
      </c>
      <c r="R10" s="261" t="s">
        <v>243</v>
      </c>
    </row>
    <row r="11" spans="1:18">
      <c r="A11" s="249" t="s">
        <v>247</v>
      </c>
      <c r="B11" s="250" t="s">
        <v>248</v>
      </c>
      <c r="C11" s="250" t="s">
        <v>238</v>
      </c>
      <c r="D11" s="251" t="s">
        <v>238</v>
      </c>
      <c r="E11" s="250" t="s">
        <v>239</v>
      </c>
      <c r="F11" s="251" t="s">
        <v>240</v>
      </c>
      <c r="G11" s="252">
        <v>2125000000</v>
      </c>
      <c r="H11" s="253">
        <v>-1170000000</v>
      </c>
      <c r="I11" s="252">
        <v>955000000</v>
      </c>
      <c r="J11" s="254" t="s">
        <v>241</v>
      </c>
      <c r="K11" s="255">
        <v>1.2500000000000001E-2</v>
      </c>
      <c r="L11" s="262">
        <v>1.77E-2</v>
      </c>
      <c r="M11" s="257" t="s">
        <v>519</v>
      </c>
      <c r="N11" s="258">
        <v>41808</v>
      </c>
      <c r="O11" s="256">
        <v>4260608.2191780824</v>
      </c>
      <c r="P11" s="259">
        <v>42339</v>
      </c>
      <c r="Q11" s="260">
        <v>56584</v>
      </c>
      <c r="R11" s="261" t="s">
        <v>243</v>
      </c>
    </row>
    <row r="12" spans="1:18">
      <c r="A12" s="249" t="s">
        <v>249</v>
      </c>
      <c r="B12" s="250" t="s">
        <v>250</v>
      </c>
      <c r="C12" s="250" t="s">
        <v>238</v>
      </c>
      <c r="D12" s="251" t="s">
        <v>238</v>
      </c>
      <c r="E12" s="250" t="s">
        <v>239</v>
      </c>
      <c r="F12" s="251" t="s">
        <v>240</v>
      </c>
      <c r="G12" s="252">
        <v>400000000</v>
      </c>
      <c r="H12" s="253">
        <v>0</v>
      </c>
      <c r="I12" s="252">
        <v>400000000</v>
      </c>
      <c r="J12" s="254" t="s">
        <v>241</v>
      </c>
      <c r="K12" s="255">
        <v>1.2500000000000001E-2</v>
      </c>
      <c r="L12" s="262">
        <v>1.77E-2</v>
      </c>
      <c r="M12" s="257" t="s">
        <v>519</v>
      </c>
      <c r="N12" s="258">
        <v>41808</v>
      </c>
      <c r="O12" s="256">
        <v>1784547.9452054794</v>
      </c>
      <c r="P12" s="259">
        <v>42430</v>
      </c>
      <c r="Q12" s="260">
        <v>56584</v>
      </c>
      <c r="R12" s="261" t="s">
        <v>251</v>
      </c>
    </row>
    <row r="13" spans="1:18">
      <c r="A13" s="249" t="s">
        <v>252</v>
      </c>
      <c r="B13" s="250" t="s">
        <v>253</v>
      </c>
      <c r="C13" s="250" t="s">
        <v>238</v>
      </c>
      <c r="D13" s="251" t="s">
        <v>238</v>
      </c>
      <c r="E13" s="250" t="s">
        <v>239</v>
      </c>
      <c r="F13" s="251" t="s">
        <v>240</v>
      </c>
      <c r="G13" s="252">
        <v>2500000000</v>
      </c>
      <c r="H13" s="253">
        <v>-2500000000.0039039</v>
      </c>
      <c r="I13" s="252">
        <v>0</v>
      </c>
      <c r="J13" s="254" t="s">
        <v>241</v>
      </c>
      <c r="K13" s="255">
        <v>1.2500000000000001E-2</v>
      </c>
      <c r="L13" s="263" t="s">
        <v>242</v>
      </c>
      <c r="M13" s="263" t="s">
        <v>242</v>
      </c>
      <c r="N13" s="258" t="s">
        <v>242</v>
      </c>
      <c r="O13" s="256" t="s">
        <v>242</v>
      </c>
      <c r="P13" s="259">
        <v>42339</v>
      </c>
      <c r="Q13" s="260">
        <v>56584</v>
      </c>
      <c r="R13" s="261" t="s">
        <v>243</v>
      </c>
    </row>
    <row r="14" spans="1:18">
      <c r="A14" s="249" t="s">
        <v>254</v>
      </c>
      <c r="B14" s="250" t="s">
        <v>255</v>
      </c>
      <c r="C14" s="250" t="s">
        <v>238</v>
      </c>
      <c r="D14" s="251" t="s">
        <v>238</v>
      </c>
      <c r="E14" s="250" t="s">
        <v>239</v>
      </c>
      <c r="F14" s="251" t="s">
        <v>240</v>
      </c>
      <c r="G14" s="252">
        <v>2500000000</v>
      </c>
      <c r="H14" s="253">
        <v>-2500000000.0039039</v>
      </c>
      <c r="I14" s="252">
        <v>0</v>
      </c>
      <c r="J14" s="254" t="s">
        <v>241</v>
      </c>
      <c r="K14" s="255">
        <v>1.2500000000000001E-2</v>
      </c>
      <c r="L14" s="263" t="s">
        <v>242</v>
      </c>
      <c r="M14" s="263" t="s">
        <v>242</v>
      </c>
      <c r="N14" s="258" t="s">
        <v>242</v>
      </c>
      <c r="O14" s="256" t="s">
        <v>242</v>
      </c>
      <c r="P14" s="259">
        <v>42339</v>
      </c>
      <c r="Q14" s="260">
        <v>56584</v>
      </c>
      <c r="R14" s="261" t="s">
        <v>243</v>
      </c>
    </row>
    <row r="15" spans="1:18">
      <c r="A15" s="249" t="s">
        <v>256</v>
      </c>
      <c r="B15" s="250" t="s">
        <v>257</v>
      </c>
      <c r="C15" s="250" t="s">
        <v>238</v>
      </c>
      <c r="D15" s="251" t="s">
        <v>238</v>
      </c>
      <c r="E15" s="250" t="s">
        <v>239</v>
      </c>
      <c r="F15" s="251" t="s">
        <v>240</v>
      </c>
      <c r="G15" s="252">
        <v>2500000000</v>
      </c>
      <c r="H15" s="253">
        <v>-2500000000.0039039</v>
      </c>
      <c r="I15" s="252">
        <v>0</v>
      </c>
      <c r="J15" s="254" t="s">
        <v>241</v>
      </c>
      <c r="K15" s="255">
        <v>1.2500000000000001E-2</v>
      </c>
      <c r="L15" s="263" t="s">
        <v>242</v>
      </c>
      <c r="M15" s="263" t="s">
        <v>242</v>
      </c>
      <c r="N15" s="258" t="s">
        <v>242</v>
      </c>
      <c r="O15" s="256" t="s">
        <v>242</v>
      </c>
      <c r="P15" s="259">
        <v>42339</v>
      </c>
      <c r="Q15" s="260">
        <v>56584</v>
      </c>
      <c r="R15" s="261" t="s">
        <v>243</v>
      </c>
    </row>
    <row r="16" spans="1:18">
      <c r="A16" s="249" t="s">
        <v>258</v>
      </c>
      <c r="B16" s="250" t="s">
        <v>259</v>
      </c>
      <c r="C16" s="250" t="s">
        <v>238</v>
      </c>
      <c r="D16" s="251" t="s">
        <v>238</v>
      </c>
      <c r="E16" s="250" t="s">
        <v>239</v>
      </c>
      <c r="F16" s="251" t="s">
        <v>240</v>
      </c>
      <c r="G16" s="252">
        <v>2500000000</v>
      </c>
      <c r="H16" s="253">
        <v>-1913000000</v>
      </c>
      <c r="I16" s="252">
        <v>587000000</v>
      </c>
      <c r="J16" s="254" t="s">
        <v>241</v>
      </c>
      <c r="K16" s="255">
        <v>1.2500000000000001E-2</v>
      </c>
      <c r="L16" s="262">
        <v>1.77E-2</v>
      </c>
      <c r="M16" s="257" t="s">
        <v>519</v>
      </c>
      <c r="N16" s="258">
        <v>41808</v>
      </c>
      <c r="O16" s="256">
        <v>2618824.1095890421</v>
      </c>
      <c r="P16" s="259">
        <v>42430</v>
      </c>
      <c r="Q16" s="260">
        <v>56584</v>
      </c>
      <c r="R16" s="261" t="s">
        <v>243</v>
      </c>
    </row>
    <row r="17" spans="1:19">
      <c r="A17" s="249" t="s">
        <v>260</v>
      </c>
      <c r="B17" s="250" t="s">
        <v>261</v>
      </c>
      <c r="C17" s="250" t="s">
        <v>238</v>
      </c>
      <c r="D17" s="251" t="s">
        <v>238</v>
      </c>
      <c r="E17" s="250" t="s">
        <v>239</v>
      </c>
      <c r="F17" s="251" t="s">
        <v>240</v>
      </c>
      <c r="G17" s="252">
        <v>1549000000</v>
      </c>
      <c r="H17" s="253">
        <v>-1156000000</v>
      </c>
      <c r="I17" s="252">
        <v>393000000</v>
      </c>
      <c r="J17" s="254" t="s">
        <v>241</v>
      </c>
      <c r="K17" s="255">
        <v>1.2500000000000001E-2</v>
      </c>
      <c r="L17" s="262">
        <v>1.77E-2</v>
      </c>
      <c r="M17" s="257" t="s">
        <v>519</v>
      </c>
      <c r="N17" s="258">
        <v>41808</v>
      </c>
      <c r="O17" s="256">
        <v>1753318.3561643837</v>
      </c>
      <c r="P17" s="259">
        <v>42339</v>
      </c>
      <c r="Q17" s="260">
        <v>56584</v>
      </c>
      <c r="R17" s="261" t="s">
        <v>251</v>
      </c>
    </row>
    <row r="18" spans="1:19">
      <c r="A18" s="249" t="s">
        <v>262</v>
      </c>
      <c r="B18" s="250" t="s">
        <v>263</v>
      </c>
      <c r="C18" s="251" t="s">
        <v>264</v>
      </c>
      <c r="D18" s="250" t="s">
        <v>264</v>
      </c>
      <c r="E18" s="250" t="s">
        <v>239</v>
      </c>
      <c r="F18" s="251" t="s">
        <v>240</v>
      </c>
      <c r="G18" s="252">
        <v>1385715000</v>
      </c>
      <c r="H18" s="253">
        <v>-1142714790</v>
      </c>
      <c r="I18" s="252">
        <v>243000210</v>
      </c>
      <c r="J18" s="254" t="s">
        <v>241</v>
      </c>
      <c r="K18" s="255">
        <v>8.9999999999999993E-3</v>
      </c>
      <c r="L18" s="262">
        <v>1.4199999999999999E-2</v>
      </c>
      <c r="M18" s="257" t="s">
        <v>519</v>
      </c>
      <c r="N18" s="258">
        <v>41808</v>
      </c>
      <c r="O18" s="256">
        <v>869741.02559999982</v>
      </c>
      <c r="P18" s="259">
        <v>42430</v>
      </c>
      <c r="Q18" s="260">
        <v>56584</v>
      </c>
      <c r="R18" s="261" t="s">
        <v>251</v>
      </c>
    </row>
    <row r="19" spans="1:19">
      <c r="A19" s="249" t="s">
        <v>265</v>
      </c>
      <c r="B19" s="250" t="s">
        <v>266</v>
      </c>
      <c r="C19" s="251" t="s">
        <v>264</v>
      </c>
      <c r="D19" s="250" t="s">
        <v>264</v>
      </c>
      <c r="E19" s="250" t="s">
        <v>239</v>
      </c>
      <c r="F19" s="251" t="s">
        <v>240</v>
      </c>
      <c r="G19" s="252">
        <v>1742774000</v>
      </c>
      <c r="H19" s="253">
        <v>-1441773986</v>
      </c>
      <c r="I19" s="252">
        <v>301000014</v>
      </c>
      <c r="J19" s="254" t="s">
        <v>241</v>
      </c>
      <c r="K19" s="255">
        <v>8.9999999999999993E-3</v>
      </c>
      <c r="L19" s="262">
        <v>1.4199999999999999E-2</v>
      </c>
      <c r="M19" s="257" t="s">
        <v>519</v>
      </c>
      <c r="N19" s="258">
        <v>41808</v>
      </c>
      <c r="O19" s="256">
        <v>1077332.6528482195</v>
      </c>
      <c r="P19" s="259">
        <v>42430</v>
      </c>
      <c r="Q19" s="260">
        <v>56584</v>
      </c>
      <c r="R19" s="261" t="s">
        <v>251</v>
      </c>
    </row>
    <row r="20" spans="1:19" ht="12.75" thickBot="1">
      <c r="A20" s="264"/>
      <c r="B20" s="265"/>
      <c r="C20" s="266"/>
      <c r="D20" s="265"/>
      <c r="E20" s="265"/>
      <c r="F20" s="266"/>
      <c r="G20" s="265"/>
      <c r="H20" s="266"/>
      <c r="I20" s="265"/>
      <c r="J20" s="266"/>
      <c r="K20" s="265"/>
      <c r="L20" s="266"/>
      <c r="M20" s="265"/>
      <c r="N20" s="266"/>
      <c r="O20" s="267"/>
      <c r="P20" s="266"/>
      <c r="Q20" s="265"/>
      <c r="R20" s="268"/>
    </row>
    <row r="21" spans="1:19">
      <c r="A21" s="231"/>
      <c r="B21" s="233"/>
      <c r="C21" s="233"/>
      <c r="D21" s="233"/>
      <c r="E21" s="233"/>
      <c r="F21" s="233"/>
      <c r="G21" s="233"/>
      <c r="H21" s="233"/>
      <c r="I21" s="233"/>
      <c r="J21" s="233"/>
      <c r="K21" s="233"/>
      <c r="L21" s="233"/>
      <c r="M21" s="233"/>
      <c r="N21" s="233"/>
      <c r="O21" s="617"/>
      <c r="P21" s="233"/>
      <c r="Q21" s="233"/>
      <c r="R21" s="233"/>
    </row>
    <row r="22" spans="1:19">
      <c r="A22" s="231"/>
      <c r="B22" s="233"/>
      <c r="C22" s="233"/>
      <c r="D22" s="233"/>
      <c r="E22" s="233"/>
      <c r="F22" s="233"/>
      <c r="G22" s="233"/>
      <c r="H22" s="233"/>
      <c r="I22" s="233"/>
      <c r="J22" s="233"/>
      <c r="K22" s="233"/>
      <c r="L22" s="233"/>
      <c r="M22" s="233"/>
      <c r="N22" s="233"/>
      <c r="O22" s="617"/>
      <c r="P22" s="233"/>
      <c r="Q22" s="233"/>
      <c r="R22" s="233"/>
    </row>
    <row r="23" spans="1:19">
      <c r="A23" s="231" t="s">
        <v>522</v>
      </c>
      <c r="B23" s="42"/>
      <c r="C23" s="42"/>
      <c r="D23" s="42"/>
      <c r="E23" s="42"/>
      <c r="F23" s="269"/>
      <c r="G23" s="174"/>
      <c r="H23" s="174"/>
      <c r="I23" s="174"/>
      <c r="J23" s="174"/>
      <c r="K23" s="174"/>
      <c r="N23" s="270"/>
      <c r="O23" s="271"/>
      <c r="P23" s="42"/>
      <c r="Q23" s="45"/>
    </row>
    <row r="24" spans="1:19" ht="12.75" thickBot="1">
      <c r="A24" s="228"/>
      <c r="B24" s="174"/>
      <c r="C24" s="174"/>
      <c r="D24" s="174"/>
      <c r="E24" s="174"/>
      <c r="F24" s="272"/>
      <c r="G24" s="129"/>
      <c r="H24" s="273"/>
      <c r="I24" s="273"/>
      <c r="J24" s="274"/>
      <c r="K24" s="275"/>
      <c r="L24" s="276"/>
      <c r="M24" s="277"/>
      <c r="N24" s="278"/>
      <c r="O24" s="278"/>
      <c r="P24" s="279"/>
      <c r="Q24" s="280"/>
    </row>
    <row r="25" spans="1:19" ht="13.5" customHeight="1">
      <c r="A25" s="855" t="s">
        <v>267</v>
      </c>
      <c r="B25" s="860" t="s">
        <v>268</v>
      </c>
      <c r="C25" s="860" t="s">
        <v>269</v>
      </c>
      <c r="D25" s="860" t="s">
        <v>270</v>
      </c>
      <c r="E25" s="860" t="s">
        <v>271</v>
      </c>
      <c r="F25" s="272"/>
      <c r="G25" s="129"/>
      <c r="H25" s="273"/>
      <c r="I25" s="273"/>
      <c r="J25" s="274"/>
      <c r="K25" s="275"/>
      <c r="L25" s="276"/>
      <c r="M25" s="277"/>
      <c r="N25" s="281"/>
      <c r="O25" s="282"/>
      <c r="P25" s="279"/>
      <c r="Q25" s="280"/>
    </row>
    <row r="26" spans="1:19" ht="13.5" customHeight="1" thickBot="1">
      <c r="A26" s="856"/>
      <c r="B26" s="861"/>
      <c r="C26" s="861"/>
      <c r="D26" s="861"/>
      <c r="E26" s="861"/>
      <c r="F26" s="272"/>
      <c r="G26" s="129"/>
      <c r="H26" s="273"/>
      <c r="I26" s="273"/>
      <c r="J26" s="274"/>
      <c r="K26" s="275"/>
      <c r="L26" s="276"/>
      <c r="M26" s="277"/>
      <c r="N26" s="281"/>
      <c r="O26" s="282"/>
      <c r="P26" s="279"/>
      <c r="Q26" s="280"/>
    </row>
    <row r="27" spans="1:19">
      <c r="A27" s="283"/>
      <c r="B27" s="284"/>
      <c r="C27" s="174"/>
      <c r="D27" s="284"/>
      <c r="E27" s="285"/>
      <c r="F27" s="272"/>
      <c r="G27" s="129"/>
      <c r="H27" s="273"/>
      <c r="I27" s="273"/>
      <c r="J27" s="274"/>
      <c r="K27" s="275"/>
      <c r="L27" s="276"/>
      <c r="M27" s="277"/>
      <c r="N27" s="281"/>
      <c r="O27" s="282"/>
      <c r="P27" s="279"/>
      <c r="Q27" s="280"/>
    </row>
    <row r="28" spans="1:19">
      <c r="A28" s="283" t="s">
        <v>272</v>
      </c>
      <c r="B28" s="286">
        <v>0</v>
      </c>
      <c r="C28" s="286" t="s">
        <v>242</v>
      </c>
      <c r="D28" s="286" t="s">
        <v>242</v>
      </c>
      <c r="E28" s="286" t="s">
        <v>242</v>
      </c>
      <c r="F28" s="287"/>
      <c r="G28" s="129"/>
      <c r="H28" s="129"/>
      <c r="I28" s="129"/>
      <c r="J28" s="129"/>
      <c r="K28" s="275"/>
      <c r="L28" s="276"/>
      <c r="M28" s="277"/>
      <c r="P28" s="279"/>
      <c r="Q28" s="279"/>
    </row>
    <row r="29" spans="1:19">
      <c r="A29" s="283" t="s">
        <v>273</v>
      </c>
      <c r="B29" s="286">
        <v>0</v>
      </c>
      <c r="C29" s="286" t="s">
        <v>242</v>
      </c>
      <c r="D29" s="286" t="s">
        <v>242</v>
      </c>
      <c r="E29" s="286" t="s">
        <v>242</v>
      </c>
      <c r="F29" s="269"/>
      <c r="G29" s="129"/>
      <c r="H29" s="129"/>
      <c r="I29" s="129"/>
      <c r="J29" s="129"/>
      <c r="K29" s="275"/>
      <c r="L29" s="276"/>
      <c r="M29" s="277"/>
      <c r="Q29" s="279"/>
    </row>
    <row r="30" spans="1:19">
      <c r="A30" s="283" t="s">
        <v>274</v>
      </c>
      <c r="B30" s="286">
        <v>0</v>
      </c>
      <c r="C30" s="286" t="s">
        <v>242</v>
      </c>
      <c r="D30" s="286" t="s">
        <v>242</v>
      </c>
      <c r="E30" s="286" t="s">
        <v>242</v>
      </c>
      <c r="F30" s="269"/>
      <c r="G30" s="129"/>
      <c r="H30" s="129"/>
      <c r="I30" s="129"/>
      <c r="J30" s="129"/>
      <c r="K30" s="275"/>
      <c r="L30" s="276"/>
      <c r="M30" s="277"/>
      <c r="Q30" s="279"/>
    </row>
    <row r="31" spans="1:19">
      <c r="A31" s="283" t="s">
        <v>275</v>
      </c>
      <c r="B31" s="286">
        <f t="shared" ref="B31:B39" si="0">I11</f>
        <v>955000000</v>
      </c>
      <c r="C31" s="313">
        <f t="shared" ref="C31:C39" si="1">B31/$B$41</f>
        <v>0.3317123743301244</v>
      </c>
      <c r="D31" s="289">
        <f>SUM($B$38:$B$39)/$B$41</f>
        <v>0.18895456119283721</v>
      </c>
      <c r="E31" s="289">
        <f>$C$44+D31</f>
        <v>0.20226821073008713</v>
      </c>
      <c r="F31" s="287"/>
      <c r="G31" s="174"/>
      <c r="H31" s="174"/>
      <c r="I31" s="174"/>
      <c r="J31" s="174"/>
      <c r="K31" s="275"/>
      <c r="L31" s="174"/>
      <c r="M31" s="174"/>
      <c r="Q31" s="129"/>
      <c r="R31" s="129"/>
      <c r="S31" s="279"/>
    </row>
    <row r="32" spans="1:19">
      <c r="A32" s="283" t="s">
        <v>276</v>
      </c>
      <c r="B32" s="286">
        <f t="shared" si="0"/>
        <v>400000000</v>
      </c>
      <c r="C32" s="313">
        <f t="shared" si="1"/>
        <v>0.138937120138272</v>
      </c>
      <c r="D32" s="289">
        <f>SUM($B$38:$B$39)/$B$41</f>
        <v>0.18895456119283721</v>
      </c>
      <c r="E32" s="289">
        <f>$C$44+D32</f>
        <v>0.20226821073008713</v>
      </c>
      <c r="F32" s="269"/>
      <c r="G32" s="174"/>
      <c r="H32" s="174"/>
      <c r="I32" s="174"/>
      <c r="J32" s="174"/>
      <c r="K32" s="275"/>
      <c r="L32" s="174"/>
      <c r="M32" s="174"/>
      <c r="N32" s="174"/>
      <c r="O32" s="174"/>
      <c r="P32" s="174"/>
      <c r="Q32" s="277"/>
      <c r="R32" s="129"/>
      <c r="S32" s="279"/>
    </row>
    <row r="33" spans="1:19">
      <c r="A33" s="283" t="s">
        <v>277</v>
      </c>
      <c r="B33" s="286">
        <f t="shared" si="0"/>
        <v>0</v>
      </c>
      <c r="C33" s="286">
        <f t="shared" si="1"/>
        <v>0</v>
      </c>
      <c r="D33" s="291" t="s">
        <v>242</v>
      </c>
      <c r="E33" s="292" t="s">
        <v>242</v>
      </c>
      <c r="F33" s="269"/>
      <c r="G33" s="174"/>
      <c r="H33" s="174"/>
      <c r="I33" s="174"/>
      <c r="J33" s="174"/>
      <c r="K33" s="275"/>
      <c r="L33" s="174"/>
      <c r="M33" s="174"/>
      <c r="N33" s="174"/>
      <c r="O33" s="174"/>
      <c r="P33" s="174"/>
      <c r="Q33" s="174"/>
      <c r="R33" s="174"/>
      <c r="S33" s="174"/>
    </row>
    <row r="34" spans="1:19">
      <c r="A34" s="283" t="s">
        <v>278</v>
      </c>
      <c r="B34" s="286">
        <f t="shared" si="0"/>
        <v>0</v>
      </c>
      <c r="C34" s="286">
        <f t="shared" si="1"/>
        <v>0</v>
      </c>
      <c r="D34" s="291" t="s">
        <v>242</v>
      </c>
      <c r="E34" s="292" t="s">
        <v>242</v>
      </c>
      <c r="F34" s="269"/>
      <c r="G34" s="42"/>
      <c r="H34" s="42"/>
      <c r="I34" s="42"/>
      <c r="J34" s="42"/>
      <c r="K34" s="275"/>
      <c r="L34" s="42"/>
      <c r="M34" s="42"/>
      <c r="N34" s="42"/>
      <c r="O34" s="42"/>
      <c r="P34" s="42"/>
      <c r="Q34" s="42"/>
    </row>
    <row r="35" spans="1:19">
      <c r="A35" s="283" t="s">
        <v>279</v>
      </c>
      <c r="B35" s="286">
        <f t="shared" si="0"/>
        <v>0</v>
      </c>
      <c r="C35" s="286">
        <f t="shared" si="1"/>
        <v>0</v>
      </c>
      <c r="D35" s="291" t="s">
        <v>242</v>
      </c>
      <c r="E35" s="292" t="s">
        <v>242</v>
      </c>
      <c r="F35" s="269"/>
      <c r="G35" s="42"/>
      <c r="H35" s="42"/>
      <c r="I35" s="42"/>
      <c r="J35" s="42"/>
      <c r="K35" s="275"/>
      <c r="L35" s="42"/>
      <c r="M35" s="42"/>
      <c r="N35" s="42"/>
      <c r="O35" s="42"/>
      <c r="P35" s="42"/>
      <c r="Q35" s="42"/>
    </row>
    <row r="36" spans="1:19">
      <c r="A36" s="283" t="s">
        <v>280</v>
      </c>
      <c r="B36" s="286">
        <f t="shared" si="0"/>
        <v>587000000</v>
      </c>
      <c r="C36" s="313">
        <f t="shared" si="1"/>
        <v>0.20389022380291416</v>
      </c>
      <c r="D36" s="289">
        <f>SUM($B$38:$B$39)/$B$41</f>
        <v>0.18895456119283721</v>
      </c>
      <c r="E36" s="290">
        <f>$C$44+D32</f>
        <v>0.20226821073008713</v>
      </c>
      <c r="F36" s="269"/>
      <c r="G36" s="42"/>
      <c r="H36" s="42"/>
      <c r="I36" s="42"/>
      <c r="J36" s="42"/>
      <c r="K36" s="275"/>
      <c r="L36" s="42"/>
      <c r="M36" s="42"/>
      <c r="N36" s="42"/>
      <c r="O36" s="42"/>
      <c r="P36" s="42"/>
      <c r="Q36" s="42"/>
    </row>
    <row r="37" spans="1:19">
      <c r="A37" s="283" t="s">
        <v>281</v>
      </c>
      <c r="B37" s="286">
        <f t="shared" si="0"/>
        <v>393000000</v>
      </c>
      <c r="C37" s="313">
        <f t="shared" si="1"/>
        <v>0.13650572053585225</v>
      </c>
      <c r="D37" s="289">
        <f>SUM($B$38:$B$39)/$B$41</f>
        <v>0.18895456119283721</v>
      </c>
      <c r="E37" s="290">
        <f>$C$44+D32</f>
        <v>0.20226821073008713</v>
      </c>
      <c r="F37" s="269"/>
      <c r="G37" s="42"/>
      <c r="H37" s="42"/>
      <c r="I37" s="42"/>
      <c r="J37" s="42"/>
      <c r="K37" s="42"/>
      <c r="L37" s="42"/>
      <c r="M37" s="42"/>
      <c r="N37" s="42"/>
      <c r="O37" s="42"/>
      <c r="P37" s="42"/>
      <c r="Q37" s="42"/>
    </row>
    <row r="38" spans="1:19">
      <c r="A38" s="283" t="s">
        <v>282</v>
      </c>
      <c r="B38" s="286">
        <f t="shared" si="0"/>
        <v>243000210</v>
      </c>
      <c r="C38" s="313">
        <f t="shared" si="1"/>
        <v>8.4404373425988319E-2</v>
      </c>
      <c r="D38" s="289">
        <v>0</v>
      </c>
      <c r="E38" s="289">
        <v>0</v>
      </c>
      <c r="F38" s="269"/>
      <c r="G38" s="42"/>
      <c r="H38" s="42"/>
      <c r="I38" s="42"/>
      <c r="J38" s="42"/>
      <c r="K38" s="42"/>
      <c r="L38" s="42"/>
      <c r="M38" s="42"/>
      <c r="N38" s="42"/>
      <c r="O38" s="42"/>
      <c r="P38" s="42"/>
      <c r="Q38" s="42"/>
    </row>
    <row r="39" spans="1:19">
      <c r="A39" s="283" t="s">
        <v>283</v>
      </c>
      <c r="B39" s="286">
        <f t="shared" si="0"/>
        <v>301000014</v>
      </c>
      <c r="C39" s="313">
        <f t="shared" si="1"/>
        <v>0.10455018776684888</v>
      </c>
      <c r="D39" s="289">
        <v>0</v>
      </c>
      <c r="E39" s="289">
        <v>0</v>
      </c>
      <c r="F39" s="269"/>
      <c r="G39" s="42"/>
      <c r="H39" s="42"/>
      <c r="I39" s="42"/>
      <c r="J39" s="42"/>
      <c r="K39" s="42"/>
      <c r="L39" s="42"/>
      <c r="M39" s="42"/>
      <c r="N39" s="42"/>
      <c r="O39" s="42"/>
      <c r="P39" s="42"/>
      <c r="Q39" s="42"/>
    </row>
    <row r="40" spans="1:19" ht="12.75" thickBot="1">
      <c r="A40" s="283"/>
      <c r="B40" s="293"/>
      <c r="C40" s="288"/>
      <c r="D40" s="294">
        <v>0</v>
      </c>
      <c r="E40" s="295"/>
      <c r="F40" s="296"/>
      <c r="G40" s="297"/>
      <c r="H40" s="297"/>
      <c r="I40" s="297"/>
      <c r="J40" s="297"/>
      <c r="K40" s="297"/>
      <c r="L40" s="297"/>
      <c r="M40" s="297"/>
      <c r="N40" s="297"/>
      <c r="O40" s="297"/>
      <c r="P40" s="297"/>
      <c r="Q40" s="297"/>
    </row>
    <row r="41" spans="1:19">
      <c r="A41" s="283"/>
      <c r="B41" s="298">
        <f>SUM(B28:B39)</f>
        <v>2879000224</v>
      </c>
      <c r="C41" s="299">
        <v>0.99999999999999989</v>
      </c>
      <c r="D41" s="300"/>
      <c r="E41" s="301"/>
      <c r="F41" s="287"/>
      <c r="G41" s="174"/>
      <c r="H41" s="174"/>
      <c r="I41" s="174"/>
      <c r="J41" s="174"/>
      <c r="K41" s="174"/>
      <c r="L41" s="174"/>
      <c r="M41" s="174"/>
      <c r="N41" s="174"/>
      <c r="O41" s="174"/>
      <c r="P41" s="174"/>
      <c r="Q41" s="174"/>
    </row>
    <row r="42" spans="1:19" ht="12.75" thickBot="1">
      <c r="A42" s="283"/>
      <c r="B42" s="302"/>
      <c r="C42" s="303"/>
      <c r="D42" s="304"/>
      <c r="E42" s="305"/>
      <c r="F42" s="287"/>
      <c r="G42" s="129"/>
      <c r="H42" s="129"/>
      <c r="I42" s="129"/>
      <c r="J42" s="129"/>
      <c r="K42" s="306"/>
      <c r="L42" s="276"/>
      <c r="M42" s="277"/>
      <c r="N42" s="277"/>
      <c r="O42" s="307"/>
      <c r="P42" s="279"/>
      <c r="Q42" s="279"/>
    </row>
    <row r="43" spans="1:19">
      <c r="A43" s="308"/>
      <c r="B43" s="309"/>
      <c r="C43" s="310"/>
      <c r="D43" s="309"/>
      <c r="E43" s="311"/>
      <c r="F43" s="287"/>
      <c r="G43" s="129"/>
      <c r="H43" s="129"/>
      <c r="I43" s="129"/>
      <c r="J43" s="129"/>
      <c r="K43" s="306"/>
      <c r="L43" s="276"/>
      <c r="M43" s="277"/>
      <c r="N43" s="277"/>
      <c r="O43" s="307"/>
      <c r="P43" s="279"/>
      <c r="Q43" s="279"/>
    </row>
    <row r="44" spans="1:19">
      <c r="A44" s="283" t="s">
        <v>284</v>
      </c>
      <c r="B44" s="312">
        <v>38330000</v>
      </c>
      <c r="C44" s="313">
        <f>B44/B41</f>
        <v>1.3313649537249915E-2</v>
      </c>
      <c r="D44" s="304"/>
      <c r="E44" s="305"/>
      <c r="F44" s="174"/>
      <c r="G44" s="174"/>
      <c r="H44" s="174"/>
      <c r="I44" s="174"/>
      <c r="J44" s="174"/>
      <c r="K44" s="174"/>
      <c r="L44" s="174"/>
      <c r="M44" s="174"/>
      <c r="N44" s="174"/>
      <c r="O44" s="174"/>
      <c r="P44" s="174"/>
      <c r="Q44" s="174"/>
    </row>
    <row r="45" spans="1:19" ht="12.75" thickBot="1">
      <c r="A45" s="314"/>
      <c r="B45" s="315"/>
      <c r="C45" s="226"/>
      <c r="D45" s="315"/>
      <c r="E45" s="316"/>
      <c r="F45" s="42"/>
      <c r="G45" s="174"/>
      <c r="H45" s="174"/>
      <c r="I45" s="174"/>
      <c r="J45" s="174"/>
      <c r="K45" s="174"/>
      <c r="L45" s="278"/>
      <c r="M45" s="278"/>
      <c r="N45" s="270"/>
      <c r="O45" s="271"/>
      <c r="P45" s="42"/>
      <c r="Q45" s="45"/>
    </row>
    <row r="46" spans="1:19">
      <c r="A46" s="116" t="s">
        <v>285</v>
      </c>
      <c r="B46" s="42"/>
      <c r="C46" s="42"/>
      <c r="D46" s="42"/>
      <c r="E46" s="42"/>
      <c r="F46" s="42"/>
      <c r="G46" s="174"/>
      <c r="H46" s="174"/>
      <c r="I46" s="174"/>
      <c r="J46" s="174"/>
      <c r="K46" s="174"/>
      <c r="L46" s="278"/>
      <c r="M46" s="278"/>
      <c r="N46" s="270"/>
      <c r="O46" s="271"/>
      <c r="P46" s="42"/>
      <c r="Q46" s="45"/>
    </row>
    <row r="47" spans="1:19" ht="12.75" thickBot="1">
      <c r="A47" s="228"/>
      <c r="B47" s="42"/>
      <c r="C47" s="42"/>
      <c r="D47" s="42"/>
      <c r="E47" s="42"/>
      <c r="F47" s="42"/>
      <c r="G47" s="174"/>
      <c r="H47" s="174"/>
      <c r="I47" s="174"/>
      <c r="J47" s="174"/>
      <c r="K47" s="174"/>
      <c r="L47" s="278"/>
      <c r="M47" s="278"/>
      <c r="N47" s="270"/>
      <c r="O47" s="271"/>
      <c r="P47" s="42"/>
      <c r="Q47" s="45"/>
    </row>
    <row r="48" spans="1:19">
      <c r="A48" s="853" t="s">
        <v>286</v>
      </c>
      <c r="B48" s="317"/>
      <c r="C48" s="42"/>
      <c r="D48" s="42"/>
      <c r="E48" s="42"/>
      <c r="F48" s="42"/>
      <c r="G48" s="174"/>
      <c r="H48" s="174"/>
      <c r="I48" s="174"/>
      <c r="J48" s="174"/>
      <c r="K48" s="174"/>
      <c r="L48" s="278"/>
      <c r="M48" s="278"/>
      <c r="N48" s="270"/>
      <c r="O48" s="271"/>
      <c r="P48" s="42"/>
      <c r="Q48" s="45"/>
    </row>
    <row r="49" spans="1:17" ht="13.5" customHeight="1" thickBot="1">
      <c r="A49" s="854"/>
      <c r="B49" s="318"/>
      <c r="C49" s="228"/>
      <c r="D49" s="228"/>
      <c r="E49" s="228"/>
      <c r="F49" s="228"/>
      <c r="G49" s="228"/>
      <c r="H49" s="228"/>
      <c r="I49" s="228"/>
      <c r="J49" s="228"/>
      <c r="K49" s="228"/>
      <c r="L49" s="228"/>
      <c r="M49" s="228"/>
      <c r="N49" s="228"/>
      <c r="O49" s="228"/>
      <c r="P49" s="228"/>
      <c r="Q49" s="228"/>
    </row>
    <row r="50" spans="1:17">
      <c r="A50" s="319" t="s">
        <v>287</v>
      </c>
      <c r="B50" s="320">
        <v>38330000</v>
      </c>
      <c r="C50" s="228"/>
      <c r="D50" s="228"/>
      <c r="E50" s="228"/>
      <c r="F50" s="228"/>
      <c r="G50" s="228"/>
      <c r="H50" s="228"/>
      <c r="I50" s="228"/>
      <c r="J50" s="228"/>
      <c r="K50" s="228"/>
      <c r="L50" s="228"/>
      <c r="M50" s="228"/>
      <c r="N50" s="228"/>
      <c r="O50" s="228"/>
      <c r="P50" s="228"/>
      <c r="Q50" s="228"/>
    </row>
    <row r="51" spans="1:17">
      <c r="A51" s="319" t="s">
        <v>288</v>
      </c>
      <c r="B51" s="321"/>
      <c r="C51" s="228"/>
      <c r="D51" s="228"/>
      <c r="E51" s="228"/>
      <c r="F51" s="228"/>
      <c r="G51" s="228"/>
      <c r="H51" s="228"/>
      <c r="I51" s="228"/>
      <c r="J51" s="228"/>
      <c r="K51" s="228"/>
      <c r="L51" s="228"/>
      <c r="M51" s="228"/>
      <c r="N51" s="228"/>
      <c r="O51" s="228"/>
      <c r="P51" s="228"/>
      <c r="Q51" s="228"/>
    </row>
    <row r="52" spans="1:17">
      <c r="A52" s="319" t="s">
        <v>289</v>
      </c>
      <c r="B52" s="321"/>
      <c r="C52" s="228"/>
      <c r="D52" s="228"/>
      <c r="E52" s="228"/>
      <c r="F52" s="228"/>
      <c r="G52" s="228"/>
      <c r="H52" s="228"/>
      <c r="I52" s="228"/>
      <c r="J52" s="228"/>
      <c r="K52" s="228"/>
      <c r="L52" s="228"/>
      <c r="M52" s="228"/>
      <c r="N52" s="228"/>
      <c r="O52" s="228"/>
      <c r="P52" s="228"/>
      <c r="Q52" s="228"/>
    </row>
    <row r="53" spans="1:17" ht="12.75" thickBot="1">
      <c r="A53" s="322" t="s">
        <v>290</v>
      </c>
      <c r="B53" s="323">
        <v>38330000</v>
      </c>
      <c r="C53" s="228"/>
      <c r="D53" s="228"/>
      <c r="E53" s="228"/>
      <c r="F53" s="228"/>
      <c r="G53" s="228"/>
      <c r="H53" s="228"/>
      <c r="I53" s="228"/>
      <c r="J53" s="228"/>
      <c r="K53" s="228"/>
      <c r="L53" s="228"/>
      <c r="M53" s="228"/>
      <c r="N53" s="228"/>
      <c r="O53" s="228"/>
      <c r="P53" s="228"/>
      <c r="Q53" s="228"/>
    </row>
    <row r="54" spans="1:17" ht="12.75" thickBot="1">
      <c r="A54" s="231"/>
      <c r="B54" s="231"/>
      <c r="C54" s="228"/>
      <c r="D54" s="228"/>
      <c r="E54" s="228"/>
      <c r="F54" s="228"/>
      <c r="G54" s="228"/>
      <c r="H54" s="228"/>
      <c r="I54" s="228"/>
      <c r="J54" s="228"/>
      <c r="K54" s="228"/>
      <c r="L54" s="228"/>
      <c r="M54" s="228"/>
      <c r="N54" s="228"/>
      <c r="O54" s="228"/>
      <c r="P54" s="228"/>
      <c r="Q54" s="228"/>
    </row>
    <row r="55" spans="1:17">
      <c r="A55" s="855" t="s">
        <v>291</v>
      </c>
      <c r="B55" s="324"/>
      <c r="C55" s="228"/>
      <c r="D55" s="228"/>
      <c r="E55" s="228"/>
      <c r="F55" s="228"/>
      <c r="G55" s="228"/>
      <c r="H55" s="228"/>
      <c r="I55" s="228"/>
      <c r="J55" s="228"/>
      <c r="K55" s="228"/>
      <c r="L55" s="228"/>
      <c r="M55" s="228"/>
      <c r="N55" s="228"/>
      <c r="O55" s="228"/>
      <c r="P55" s="228"/>
      <c r="Q55" s="228"/>
    </row>
    <row r="56" spans="1:17" ht="13.5" customHeight="1" thickBot="1">
      <c r="A56" s="856"/>
      <c r="B56" s="325"/>
      <c r="C56" s="228"/>
      <c r="D56" s="228"/>
      <c r="E56" s="228"/>
      <c r="F56" s="228"/>
      <c r="G56" s="228"/>
      <c r="H56" s="228"/>
      <c r="I56" s="228"/>
      <c r="J56" s="228"/>
      <c r="K56" s="228"/>
      <c r="L56" s="228"/>
      <c r="M56" s="228"/>
      <c r="N56" s="228"/>
      <c r="O56" s="228"/>
      <c r="P56" s="228"/>
      <c r="Q56" s="228"/>
    </row>
    <row r="57" spans="1:17">
      <c r="A57" s="236"/>
      <c r="B57" s="326"/>
      <c r="C57" s="228"/>
      <c r="D57" s="228"/>
      <c r="E57" s="228"/>
      <c r="F57" s="228"/>
      <c r="G57" s="228"/>
      <c r="H57" s="228"/>
      <c r="I57" s="228"/>
      <c r="J57" s="228"/>
      <c r="K57" s="228"/>
      <c r="L57" s="228"/>
      <c r="M57" s="228"/>
      <c r="N57" s="228"/>
      <c r="O57" s="228"/>
      <c r="P57" s="228"/>
      <c r="Q57" s="228"/>
    </row>
    <row r="58" spans="1:17" ht="12.75" thickBot="1">
      <c r="A58" s="327" t="s">
        <v>520</v>
      </c>
      <c r="B58" s="328">
        <v>1.8682005850551242E-2</v>
      </c>
      <c r="C58" s="228"/>
      <c r="D58" s="228"/>
      <c r="E58" s="228"/>
      <c r="F58" s="228"/>
      <c r="G58" s="228"/>
      <c r="H58" s="228"/>
      <c r="I58" s="228"/>
      <c r="J58" s="228"/>
      <c r="K58" s="228"/>
      <c r="L58" s="228"/>
      <c r="M58" s="228"/>
      <c r="N58" s="228"/>
      <c r="O58" s="228"/>
      <c r="P58" s="228"/>
      <c r="Q58" s="228"/>
    </row>
    <row r="59" spans="1:17">
      <c r="A59" s="857" t="s">
        <v>292</v>
      </c>
      <c r="B59" s="857"/>
      <c r="C59" s="228"/>
      <c r="D59" s="228"/>
      <c r="E59" s="228"/>
      <c r="F59" s="228"/>
      <c r="G59" s="228"/>
      <c r="H59" s="228"/>
      <c r="I59" s="228"/>
      <c r="J59" s="228"/>
      <c r="K59" s="228"/>
      <c r="L59" s="228"/>
      <c r="M59" s="228"/>
      <c r="N59" s="228"/>
      <c r="O59" s="228"/>
      <c r="P59" s="228"/>
      <c r="Q59" s="228"/>
    </row>
    <row r="60" spans="1:17">
      <c r="A60" s="858"/>
      <c r="B60" s="858"/>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A63" s="228"/>
      <c r="B63" s="228"/>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May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A7" zoomScale="80" zoomScaleNormal="85" zoomScaleSheetLayoutView="55" zoomScalePageLayoutView="80" workbookViewId="0">
      <selection activeCell="M39" sqref="M39"/>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29" t="s">
        <v>216</v>
      </c>
      <c r="B2" s="330"/>
      <c r="C2" s="331"/>
      <c r="D2" s="332"/>
      <c r="E2" s="332"/>
      <c r="F2" s="332"/>
      <c r="G2" s="332"/>
      <c r="H2" s="332"/>
      <c r="I2" s="332"/>
      <c r="J2" s="332"/>
      <c r="K2" s="332"/>
      <c r="L2" s="332"/>
      <c r="M2" s="332"/>
      <c r="N2" s="332"/>
      <c r="O2" s="332"/>
      <c r="P2" s="332"/>
      <c r="Q2" s="333"/>
      <c r="R2" s="333"/>
    </row>
    <row r="3" spans="1:18">
      <c r="A3" s="334"/>
      <c r="B3" s="335"/>
      <c r="C3" s="336"/>
      <c r="D3" s="337"/>
      <c r="E3" s="335"/>
      <c r="F3" s="337"/>
      <c r="G3" s="338"/>
      <c r="H3" s="338"/>
      <c r="I3" s="338"/>
      <c r="J3" s="338"/>
      <c r="K3" s="338"/>
      <c r="L3" s="338"/>
      <c r="M3" s="338"/>
      <c r="N3" s="338"/>
      <c r="O3" s="337"/>
      <c r="P3" s="337"/>
      <c r="Q3" s="337"/>
    </row>
    <row r="4" spans="1:18">
      <c r="A4" s="339" t="s">
        <v>217</v>
      </c>
      <c r="B4" s="340">
        <v>40463</v>
      </c>
      <c r="C4" s="337"/>
      <c r="D4" s="341" t="s">
        <v>293</v>
      </c>
      <c r="E4" s="337"/>
      <c r="F4" s="337"/>
      <c r="G4" s="338"/>
      <c r="H4" s="338"/>
      <c r="I4" s="338"/>
      <c r="J4" s="338"/>
      <c r="K4" s="338"/>
      <c r="L4" s="338"/>
      <c r="M4" s="338"/>
      <c r="N4" s="338"/>
      <c r="O4" s="337"/>
      <c r="P4" s="337"/>
      <c r="Q4" s="337"/>
    </row>
    <row r="5" spans="1:18" ht="12.75" thickBot="1">
      <c r="A5" s="342"/>
      <c r="B5" s="342"/>
      <c r="C5" s="342"/>
      <c r="D5" s="334"/>
      <c r="E5" s="342"/>
      <c r="F5" s="342"/>
      <c r="G5" s="343"/>
      <c r="H5" s="344"/>
      <c r="I5" s="344"/>
      <c r="J5" s="343"/>
      <c r="K5" s="343"/>
      <c r="L5" s="343"/>
      <c r="M5" s="344"/>
      <c r="N5" s="343"/>
      <c r="O5" s="342"/>
      <c r="P5" s="342"/>
      <c r="Q5" s="342"/>
    </row>
    <row r="6" spans="1:18" ht="36.75" thickBot="1">
      <c r="A6" s="345" t="s">
        <v>294</v>
      </c>
      <c r="B6" s="345" t="s">
        <v>220</v>
      </c>
      <c r="C6" s="346" t="s">
        <v>295</v>
      </c>
      <c r="D6" s="346" t="s">
        <v>295</v>
      </c>
      <c r="E6" s="345" t="s">
        <v>222</v>
      </c>
      <c r="F6" s="345" t="s">
        <v>223</v>
      </c>
      <c r="G6" s="345" t="s">
        <v>224</v>
      </c>
      <c r="H6" s="345" t="s">
        <v>225</v>
      </c>
      <c r="I6" s="345" t="s">
        <v>226</v>
      </c>
      <c r="J6" s="345" t="s">
        <v>227</v>
      </c>
      <c r="K6" s="345" t="s">
        <v>228</v>
      </c>
      <c r="L6" s="345" t="s">
        <v>229</v>
      </c>
      <c r="M6" s="345" t="s">
        <v>230</v>
      </c>
      <c r="N6" s="345" t="s">
        <v>231</v>
      </c>
      <c r="O6" s="345" t="s">
        <v>232</v>
      </c>
      <c r="P6" s="345" t="s">
        <v>233</v>
      </c>
      <c r="Q6" s="345" t="s">
        <v>234</v>
      </c>
      <c r="R6" s="345" t="s">
        <v>235</v>
      </c>
    </row>
    <row r="7" spans="1:18">
      <c r="A7" s="347"/>
      <c r="B7" s="348"/>
      <c r="C7" s="348"/>
      <c r="D7" s="349"/>
      <c r="E7" s="348"/>
      <c r="F7" s="349"/>
      <c r="G7" s="350"/>
      <c r="H7" s="351"/>
      <c r="I7" s="352"/>
      <c r="J7" s="353"/>
      <c r="K7" s="354"/>
      <c r="L7" s="355"/>
      <c r="M7" s="356"/>
      <c r="N7" s="355"/>
      <c r="O7" s="357"/>
      <c r="P7" s="358"/>
      <c r="Q7" s="359"/>
      <c r="R7" s="360"/>
    </row>
    <row r="8" spans="1:18">
      <c r="A8" s="249" t="s">
        <v>236</v>
      </c>
      <c r="B8" s="250" t="s">
        <v>296</v>
      </c>
      <c r="C8" s="250" t="s">
        <v>238</v>
      </c>
      <c r="D8" s="250" t="s">
        <v>238</v>
      </c>
      <c r="E8" s="250" t="s">
        <v>297</v>
      </c>
      <c r="F8" s="361">
        <v>0.63051702395964693</v>
      </c>
      <c r="G8" s="252">
        <v>1600000000</v>
      </c>
      <c r="H8" s="253">
        <v>-1600000000</v>
      </c>
      <c r="I8" s="252">
        <v>0</v>
      </c>
      <c r="J8" s="254" t="s">
        <v>298</v>
      </c>
      <c r="K8" s="255">
        <v>1.4E-2</v>
      </c>
      <c r="L8" s="263"/>
      <c r="M8" s="263" t="s">
        <v>242</v>
      </c>
      <c r="N8" s="263" t="s">
        <v>242</v>
      </c>
      <c r="O8" s="263" t="s">
        <v>242</v>
      </c>
      <c r="P8" s="259">
        <v>41791</v>
      </c>
      <c r="Q8" s="260">
        <v>56584</v>
      </c>
      <c r="R8" s="261" t="s">
        <v>243</v>
      </c>
    </row>
    <row r="9" spans="1:18">
      <c r="A9" s="249" t="s">
        <v>244</v>
      </c>
      <c r="B9" s="250" t="s">
        <v>299</v>
      </c>
      <c r="C9" s="250" t="s">
        <v>238</v>
      </c>
      <c r="D9" s="250" t="s">
        <v>238</v>
      </c>
      <c r="E9" s="250" t="s">
        <v>297</v>
      </c>
      <c r="F9" s="361">
        <v>0.63051702395964693</v>
      </c>
      <c r="G9" s="252">
        <v>5400000000</v>
      </c>
      <c r="H9" s="253">
        <v>-5400000000</v>
      </c>
      <c r="I9" s="252">
        <v>0</v>
      </c>
      <c r="J9" s="254" t="s">
        <v>298</v>
      </c>
      <c r="K9" s="255">
        <v>0.01</v>
      </c>
      <c r="L9" s="262"/>
      <c r="M9" s="263" t="s">
        <v>242</v>
      </c>
      <c r="N9" s="263" t="s">
        <v>242</v>
      </c>
      <c r="O9" s="256" t="s">
        <v>242</v>
      </c>
      <c r="P9" s="259">
        <v>42248</v>
      </c>
      <c r="Q9" s="260">
        <v>56584</v>
      </c>
      <c r="R9" s="261" t="s">
        <v>243</v>
      </c>
    </row>
    <row r="10" spans="1:18">
      <c r="A10" s="249" t="s">
        <v>24</v>
      </c>
      <c r="B10" s="250" t="s">
        <v>300</v>
      </c>
      <c r="C10" s="250" t="s">
        <v>238</v>
      </c>
      <c r="D10" s="250" t="s">
        <v>238</v>
      </c>
      <c r="E10" s="250" t="s">
        <v>301</v>
      </c>
      <c r="F10" s="361">
        <v>0.874</v>
      </c>
      <c r="G10" s="252">
        <v>1100000000</v>
      </c>
      <c r="H10" s="253">
        <v>-890000000</v>
      </c>
      <c r="I10" s="252">
        <v>210000000</v>
      </c>
      <c r="J10" s="254" t="s">
        <v>302</v>
      </c>
      <c r="K10" s="255">
        <v>0.01</v>
      </c>
      <c r="L10" s="262">
        <v>1.303E-2</v>
      </c>
      <c r="M10" s="257" t="s">
        <v>519</v>
      </c>
      <c r="N10" s="258">
        <v>41808</v>
      </c>
      <c r="O10" s="256">
        <v>699276.66666666663</v>
      </c>
      <c r="P10" s="259">
        <v>42064</v>
      </c>
      <c r="Q10" s="260">
        <v>56584</v>
      </c>
      <c r="R10" s="261" t="s">
        <v>303</v>
      </c>
    </row>
    <row r="11" spans="1:18">
      <c r="A11" s="249" t="s">
        <v>247</v>
      </c>
      <c r="B11" s="250" t="s">
        <v>304</v>
      </c>
      <c r="C11" s="250" t="s">
        <v>238</v>
      </c>
      <c r="D11" s="250" t="s">
        <v>238</v>
      </c>
      <c r="E11" s="250" t="s">
        <v>239</v>
      </c>
      <c r="F11" s="251" t="s">
        <v>240</v>
      </c>
      <c r="G11" s="252">
        <v>300000000</v>
      </c>
      <c r="H11" s="253">
        <v>-135000000</v>
      </c>
      <c r="I11" s="252">
        <v>165000000</v>
      </c>
      <c r="J11" s="254" t="s">
        <v>241</v>
      </c>
      <c r="K11" s="255">
        <v>0.01</v>
      </c>
      <c r="L11" s="262">
        <v>1.52E-2</v>
      </c>
      <c r="M11" s="257" t="s">
        <v>519</v>
      </c>
      <c r="N11" s="258">
        <v>41808</v>
      </c>
      <c r="O11" s="256">
        <v>632153.42465753423</v>
      </c>
      <c r="P11" s="259">
        <v>42430</v>
      </c>
      <c r="Q11" s="260">
        <v>56584</v>
      </c>
      <c r="R11" s="261" t="s">
        <v>303</v>
      </c>
    </row>
    <row r="12" spans="1:18">
      <c r="A12" s="249" t="s">
        <v>50</v>
      </c>
      <c r="B12" s="250" t="s">
        <v>305</v>
      </c>
      <c r="C12" s="250" t="s">
        <v>264</v>
      </c>
      <c r="D12" s="251" t="s">
        <v>264</v>
      </c>
      <c r="E12" s="250" t="s">
        <v>239</v>
      </c>
      <c r="F12" s="251" t="s">
        <v>240</v>
      </c>
      <c r="G12" s="252">
        <v>1040979000</v>
      </c>
      <c r="H12" s="253">
        <v>-595979000</v>
      </c>
      <c r="I12" s="252">
        <v>445000000</v>
      </c>
      <c r="J12" s="254" t="s">
        <v>241</v>
      </c>
      <c r="K12" s="255">
        <v>8.9999999999999993E-3</v>
      </c>
      <c r="L12" s="262">
        <v>1.4199999999999999E-2</v>
      </c>
      <c r="M12" s="257" t="s">
        <v>519</v>
      </c>
      <c r="N12" s="258">
        <v>41808</v>
      </c>
      <c r="O12" s="256">
        <v>1592734.246575342</v>
      </c>
      <c r="P12" s="259">
        <v>42430</v>
      </c>
      <c r="Q12" s="260">
        <v>56584</v>
      </c>
      <c r="R12" s="261" t="s">
        <v>303</v>
      </c>
    </row>
    <row r="13" spans="1:18" ht="12.75" thickBot="1">
      <c r="A13" s="362"/>
      <c r="B13" s="363"/>
      <c r="C13" s="363"/>
      <c r="D13" s="364"/>
      <c r="E13" s="363"/>
      <c r="F13" s="364"/>
      <c r="G13" s="363"/>
      <c r="H13" s="364"/>
      <c r="I13" s="363"/>
      <c r="J13" s="364"/>
      <c r="K13" s="363"/>
      <c r="L13" s="364"/>
      <c r="M13" s="363"/>
      <c r="N13" s="364"/>
      <c r="O13" s="365"/>
      <c r="P13" s="364"/>
      <c r="Q13" s="363"/>
      <c r="R13" s="366"/>
    </row>
    <row r="14" spans="1:18">
      <c r="A14" s="367"/>
      <c r="B14" s="337"/>
      <c r="C14" s="337"/>
      <c r="D14" s="337"/>
      <c r="E14" s="337"/>
      <c r="F14" s="368"/>
      <c r="G14" s="251"/>
      <c r="H14" s="251"/>
      <c r="I14" s="251"/>
      <c r="J14" s="251"/>
      <c r="K14" s="251"/>
      <c r="L14" s="369"/>
      <c r="M14" s="369"/>
      <c r="N14" s="370"/>
      <c r="O14" s="371"/>
      <c r="P14" s="337"/>
      <c r="Q14" s="372"/>
    </row>
    <row r="15" spans="1:18">
      <c r="A15" s="373" t="s">
        <v>217</v>
      </c>
      <c r="B15" s="374">
        <v>40752</v>
      </c>
      <c r="C15" s="375"/>
      <c r="D15" s="622"/>
      <c r="E15" s="375"/>
      <c r="F15" s="375"/>
      <c r="G15" s="375"/>
      <c r="H15" s="375"/>
      <c r="I15" s="375"/>
      <c r="J15" s="375"/>
      <c r="K15" s="375"/>
      <c r="L15" s="375"/>
      <c r="M15" s="375"/>
      <c r="N15" s="375"/>
      <c r="O15" s="375"/>
      <c r="P15" s="375"/>
      <c r="Q15" s="375"/>
    </row>
    <row r="16" spans="1:18" ht="12.75" thickBot="1">
      <c r="A16" s="376"/>
      <c r="B16" s="376"/>
      <c r="C16" s="376"/>
      <c r="D16" s="377"/>
      <c r="E16" s="376"/>
      <c r="F16" s="376"/>
      <c r="G16" s="376"/>
      <c r="H16" s="376"/>
      <c r="I16" s="376"/>
      <c r="J16" s="376"/>
      <c r="K16" s="376"/>
      <c r="L16" s="376"/>
      <c r="M16" s="376"/>
      <c r="N16" s="376"/>
      <c r="O16" s="376"/>
      <c r="P16" s="376"/>
      <c r="Q16" s="376"/>
    </row>
    <row r="17" spans="1:18" ht="36.75" thickBot="1">
      <c r="A17" s="378" t="s">
        <v>306</v>
      </c>
      <c r="B17" s="378" t="s">
        <v>220</v>
      </c>
      <c r="C17" s="346" t="s">
        <v>295</v>
      </c>
      <c r="D17" s="627" t="s">
        <v>295</v>
      </c>
      <c r="E17" s="378" t="s">
        <v>222</v>
      </c>
      <c r="F17" s="378" t="s">
        <v>223</v>
      </c>
      <c r="G17" s="378" t="s">
        <v>224</v>
      </c>
      <c r="H17" s="378" t="s">
        <v>225</v>
      </c>
      <c r="I17" s="378" t="s">
        <v>226</v>
      </c>
      <c r="J17" s="378" t="s">
        <v>227</v>
      </c>
      <c r="K17" s="378" t="s">
        <v>228</v>
      </c>
      <c r="L17" s="378" t="s">
        <v>229</v>
      </c>
      <c r="M17" s="378" t="s">
        <v>230</v>
      </c>
      <c r="N17" s="378" t="s">
        <v>231</v>
      </c>
      <c r="O17" s="378" t="s">
        <v>232</v>
      </c>
      <c r="P17" s="378" t="s">
        <v>233</v>
      </c>
      <c r="Q17" s="378" t="s">
        <v>234</v>
      </c>
      <c r="R17" s="378" t="s">
        <v>235</v>
      </c>
    </row>
    <row r="18" spans="1:18">
      <c r="A18" s="379"/>
      <c r="B18" s="380"/>
      <c r="C18" s="381"/>
      <c r="D18" s="380"/>
      <c r="E18" s="380"/>
      <c r="F18" s="381"/>
      <c r="G18" s="382"/>
      <c r="H18" s="383"/>
      <c r="I18" s="384"/>
      <c r="J18" s="385"/>
      <c r="K18" s="386"/>
      <c r="L18" s="387"/>
      <c r="M18" s="388"/>
      <c r="N18" s="387"/>
      <c r="O18" s="389"/>
      <c r="P18" s="390"/>
      <c r="Q18" s="391"/>
      <c r="R18" s="392"/>
    </row>
    <row r="19" spans="1:18">
      <c r="A19" s="393" t="s">
        <v>236</v>
      </c>
      <c r="B19" s="394" t="s">
        <v>307</v>
      </c>
      <c r="C19" s="250" t="s">
        <v>238</v>
      </c>
      <c r="D19" s="250" t="s">
        <v>238</v>
      </c>
      <c r="E19" s="395" t="s">
        <v>297</v>
      </c>
      <c r="F19" s="396">
        <v>0.62749999999999995</v>
      </c>
      <c r="G19" s="397">
        <v>250000000</v>
      </c>
      <c r="H19" s="398">
        <v>-6500000</v>
      </c>
      <c r="I19" s="397">
        <v>243500000</v>
      </c>
      <c r="J19" s="399" t="s">
        <v>308</v>
      </c>
      <c r="K19" s="400">
        <v>1.5800000000000002E-2</v>
      </c>
      <c r="L19" s="262">
        <v>1.7310000000000002E-2</v>
      </c>
      <c r="M19" s="401" t="s">
        <v>536</v>
      </c>
      <c r="N19" s="402">
        <v>41808</v>
      </c>
      <c r="O19" s="403">
        <v>351248.75</v>
      </c>
      <c r="P19" s="404">
        <v>42614</v>
      </c>
      <c r="Q19" s="405">
        <v>56584</v>
      </c>
      <c r="R19" s="406" t="s">
        <v>251</v>
      </c>
    </row>
    <row r="20" spans="1:18">
      <c r="A20" s="393" t="s">
        <v>244</v>
      </c>
      <c r="B20" s="395" t="s">
        <v>309</v>
      </c>
      <c r="C20" s="250" t="s">
        <v>238</v>
      </c>
      <c r="D20" s="250" t="s">
        <v>238</v>
      </c>
      <c r="E20" s="395" t="s">
        <v>297</v>
      </c>
      <c r="F20" s="396">
        <v>0.62749999999999995</v>
      </c>
      <c r="G20" s="397">
        <v>250000000</v>
      </c>
      <c r="H20" s="398">
        <v>-6000000</v>
      </c>
      <c r="I20" s="397">
        <v>244000000</v>
      </c>
      <c r="J20" s="399" t="s">
        <v>308</v>
      </c>
      <c r="K20" s="400">
        <v>1.5299999999999999E-2</v>
      </c>
      <c r="L20" s="262">
        <v>1.6809999999999999E-2</v>
      </c>
      <c r="M20" s="401" t="s">
        <v>536</v>
      </c>
      <c r="N20" s="402">
        <v>41808</v>
      </c>
      <c r="O20" s="403">
        <v>341803.33333333326</v>
      </c>
      <c r="P20" s="404">
        <v>42614</v>
      </c>
      <c r="Q20" s="405">
        <v>56584</v>
      </c>
      <c r="R20" s="406" t="s">
        <v>251</v>
      </c>
    </row>
    <row r="21" spans="1:18">
      <c r="A21" s="393" t="s">
        <v>24</v>
      </c>
      <c r="B21" s="395" t="s">
        <v>310</v>
      </c>
      <c r="C21" s="250" t="s">
        <v>238</v>
      </c>
      <c r="D21" s="250" t="s">
        <v>238</v>
      </c>
      <c r="E21" s="395" t="s">
        <v>297</v>
      </c>
      <c r="F21" s="396">
        <v>0.62749999999999995</v>
      </c>
      <c r="G21" s="397">
        <v>250000000</v>
      </c>
      <c r="H21" s="398">
        <v>-5500000</v>
      </c>
      <c r="I21" s="397">
        <v>244500000</v>
      </c>
      <c r="J21" s="399" t="s">
        <v>308</v>
      </c>
      <c r="K21" s="400">
        <v>1.4800000000000001E-2</v>
      </c>
      <c r="L21" s="262">
        <v>1.6310000000000002E-2</v>
      </c>
      <c r="M21" s="401" t="s">
        <v>536</v>
      </c>
      <c r="N21" s="402">
        <v>41808</v>
      </c>
      <c r="O21" s="403">
        <v>332316.25000000006</v>
      </c>
      <c r="P21" s="404">
        <v>42614</v>
      </c>
      <c r="Q21" s="405">
        <v>56584</v>
      </c>
      <c r="R21" s="406" t="s">
        <v>251</v>
      </c>
    </row>
    <row r="22" spans="1:18">
      <c r="A22" s="393" t="s">
        <v>247</v>
      </c>
      <c r="B22" s="395" t="s">
        <v>311</v>
      </c>
      <c r="C22" s="250" t="s">
        <v>238</v>
      </c>
      <c r="D22" s="250" t="s">
        <v>238</v>
      </c>
      <c r="E22" s="395" t="s">
        <v>297</v>
      </c>
      <c r="F22" s="396">
        <v>0.62749999999999995</v>
      </c>
      <c r="G22" s="397">
        <v>250000000</v>
      </c>
      <c r="H22" s="398">
        <v>-5000000</v>
      </c>
      <c r="I22" s="397">
        <v>245000000</v>
      </c>
      <c r="J22" s="399" t="s">
        <v>308</v>
      </c>
      <c r="K22" s="400">
        <v>1.43E-2</v>
      </c>
      <c r="L22" s="262">
        <v>1.5810000000000001E-2</v>
      </c>
      <c r="M22" s="401" t="s">
        <v>536</v>
      </c>
      <c r="N22" s="402">
        <v>41808</v>
      </c>
      <c r="O22" s="403">
        <v>322787.5</v>
      </c>
      <c r="P22" s="404">
        <v>42614</v>
      </c>
      <c r="Q22" s="405">
        <v>56584</v>
      </c>
      <c r="R22" s="406" t="s">
        <v>251</v>
      </c>
    </row>
    <row r="23" spans="1:18">
      <c r="A23" s="393" t="s">
        <v>249</v>
      </c>
      <c r="B23" s="395" t="s">
        <v>312</v>
      </c>
      <c r="C23" s="250" t="s">
        <v>238</v>
      </c>
      <c r="D23" s="250" t="s">
        <v>238</v>
      </c>
      <c r="E23" s="395" t="s">
        <v>297</v>
      </c>
      <c r="F23" s="396">
        <v>0.62749999999999995</v>
      </c>
      <c r="G23" s="397">
        <v>250000000</v>
      </c>
      <c r="H23" s="398">
        <v>-6500000</v>
      </c>
      <c r="I23" s="397">
        <v>243500000</v>
      </c>
      <c r="J23" s="399" t="s">
        <v>308</v>
      </c>
      <c r="K23" s="400">
        <v>1.5800000000000002E-2</v>
      </c>
      <c r="L23" s="262">
        <v>1.7310000000000002E-2</v>
      </c>
      <c r="M23" s="401" t="s">
        <v>536</v>
      </c>
      <c r="N23" s="402">
        <v>41808</v>
      </c>
      <c r="O23" s="403">
        <v>351248.75</v>
      </c>
      <c r="P23" s="404">
        <v>42705</v>
      </c>
      <c r="Q23" s="405">
        <v>56584</v>
      </c>
      <c r="R23" s="406" t="s">
        <v>251</v>
      </c>
    </row>
    <row r="24" spans="1:18">
      <c r="A24" s="393" t="s">
        <v>252</v>
      </c>
      <c r="B24" s="395" t="s">
        <v>313</v>
      </c>
      <c r="C24" s="250" t="s">
        <v>238</v>
      </c>
      <c r="D24" s="250" t="s">
        <v>238</v>
      </c>
      <c r="E24" s="395" t="s">
        <v>297</v>
      </c>
      <c r="F24" s="396">
        <v>0.62749999999999995</v>
      </c>
      <c r="G24" s="397">
        <v>250000000</v>
      </c>
      <c r="H24" s="398">
        <v>-6000000</v>
      </c>
      <c r="I24" s="397">
        <v>244000000</v>
      </c>
      <c r="J24" s="399" t="s">
        <v>308</v>
      </c>
      <c r="K24" s="400">
        <v>1.5299999999999999E-2</v>
      </c>
      <c r="L24" s="262">
        <v>1.6809999999999999E-2</v>
      </c>
      <c r="M24" s="401" t="s">
        <v>536</v>
      </c>
      <c r="N24" s="402">
        <v>41808</v>
      </c>
      <c r="O24" s="403">
        <v>341803.33333333326</v>
      </c>
      <c r="P24" s="404">
        <v>42705</v>
      </c>
      <c r="Q24" s="405">
        <v>56584</v>
      </c>
      <c r="R24" s="406" t="s">
        <v>251</v>
      </c>
    </row>
    <row r="25" spans="1:18">
      <c r="A25" s="393" t="s">
        <v>254</v>
      </c>
      <c r="B25" s="395" t="s">
        <v>314</v>
      </c>
      <c r="C25" s="250" t="s">
        <v>238</v>
      </c>
      <c r="D25" s="250" t="s">
        <v>238</v>
      </c>
      <c r="E25" s="395" t="s">
        <v>297</v>
      </c>
      <c r="F25" s="396">
        <v>0.62749999999999995</v>
      </c>
      <c r="G25" s="397">
        <v>250000000</v>
      </c>
      <c r="H25" s="398">
        <v>-5500000</v>
      </c>
      <c r="I25" s="397">
        <v>244500000</v>
      </c>
      <c r="J25" s="399" t="s">
        <v>308</v>
      </c>
      <c r="K25" s="400">
        <v>1.4800000000000001E-2</v>
      </c>
      <c r="L25" s="262">
        <v>1.6310000000000002E-2</v>
      </c>
      <c r="M25" s="401" t="s">
        <v>536</v>
      </c>
      <c r="N25" s="402">
        <v>41808</v>
      </c>
      <c r="O25" s="403">
        <v>332316.25000000006</v>
      </c>
      <c r="P25" s="404">
        <v>42705</v>
      </c>
      <c r="Q25" s="405">
        <v>56584</v>
      </c>
      <c r="R25" s="406" t="s">
        <v>251</v>
      </c>
    </row>
    <row r="26" spans="1:18">
      <c r="A26" s="393" t="s">
        <v>256</v>
      </c>
      <c r="B26" s="395" t="s">
        <v>315</v>
      </c>
      <c r="C26" s="250" t="s">
        <v>238</v>
      </c>
      <c r="D26" s="250" t="s">
        <v>238</v>
      </c>
      <c r="E26" s="395" t="s">
        <v>297</v>
      </c>
      <c r="F26" s="396">
        <v>0.62749999999999995</v>
      </c>
      <c r="G26" s="397">
        <v>250000000</v>
      </c>
      <c r="H26" s="398">
        <v>-4500000</v>
      </c>
      <c r="I26" s="397">
        <v>245500000</v>
      </c>
      <c r="J26" s="399" t="s">
        <v>308</v>
      </c>
      <c r="K26" s="400">
        <v>1.43E-2</v>
      </c>
      <c r="L26" s="262">
        <v>1.5810000000000001E-2</v>
      </c>
      <c r="M26" s="401" t="s">
        <v>536</v>
      </c>
      <c r="N26" s="402">
        <v>41808</v>
      </c>
      <c r="O26" s="403">
        <v>323446.25</v>
      </c>
      <c r="P26" s="404">
        <v>42705</v>
      </c>
      <c r="Q26" s="405">
        <v>56584</v>
      </c>
      <c r="R26" s="406" t="s">
        <v>251</v>
      </c>
    </row>
    <row r="27" spans="1:18">
      <c r="A27" s="393" t="s">
        <v>258</v>
      </c>
      <c r="B27" s="395" t="s">
        <v>316</v>
      </c>
      <c r="C27" s="250" t="s">
        <v>238</v>
      </c>
      <c r="D27" s="250" t="s">
        <v>238</v>
      </c>
      <c r="E27" s="395" t="s">
        <v>297</v>
      </c>
      <c r="F27" s="396">
        <v>0.62749999999999995</v>
      </c>
      <c r="G27" s="397">
        <v>250000000</v>
      </c>
      <c r="H27" s="398">
        <v>-4500000</v>
      </c>
      <c r="I27" s="397">
        <v>245500000</v>
      </c>
      <c r="J27" s="399" t="s">
        <v>308</v>
      </c>
      <c r="K27" s="400">
        <v>1.38E-2</v>
      </c>
      <c r="L27" s="262">
        <v>1.5310000000000001E-2</v>
      </c>
      <c r="M27" s="401" t="s">
        <v>536</v>
      </c>
      <c r="N27" s="402">
        <v>41808</v>
      </c>
      <c r="O27" s="403">
        <v>313217.08333333331</v>
      </c>
      <c r="P27" s="404">
        <v>42705</v>
      </c>
      <c r="Q27" s="405">
        <v>56584</v>
      </c>
      <c r="R27" s="406" t="s">
        <v>251</v>
      </c>
    </row>
    <row r="28" spans="1:18">
      <c r="A28" s="393" t="s">
        <v>50</v>
      </c>
      <c r="B28" s="395" t="s">
        <v>317</v>
      </c>
      <c r="C28" s="396" t="s">
        <v>264</v>
      </c>
      <c r="D28" s="395" t="s">
        <v>264</v>
      </c>
      <c r="E28" s="395" t="s">
        <v>239</v>
      </c>
      <c r="F28" s="396" t="s">
        <v>240</v>
      </c>
      <c r="G28" s="397">
        <v>255000000</v>
      </c>
      <c r="H28" s="398">
        <v>-134500000</v>
      </c>
      <c r="I28" s="397">
        <v>120500000</v>
      </c>
      <c r="J28" s="399" t="s">
        <v>241</v>
      </c>
      <c r="K28" s="400">
        <v>8.9999999999999993E-3</v>
      </c>
      <c r="L28" s="262">
        <v>1.4199999999999999E-2</v>
      </c>
      <c r="M28" s="401" t="s">
        <v>519</v>
      </c>
      <c r="N28" s="402">
        <v>41808</v>
      </c>
      <c r="O28" s="403">
        <v>431290.95890410955</v>
      </c>
      <c r="P28" s="404">
        <v>42705</v>
      </c>
      <c r="Q28" s="405">
        <v>56584</v>
      </c>
      <c r="R28" s="406" t="s">
        <v>251</v>
      </c>
    </row>
    <row r="29" spans="1:18" ht="12.75" thickBot="1">
      <c r="A29" s="407"/>
      <c r="B29" s="408"/>
      <c r="C29" s="409"/>
      <c r="D29" s="408"/>
      <c r="E29" s="408"/>
      <c r="F29" s="409"/>
      <c r="G29" s="408"/>
      <c r="H29" s="409"/>
      <c r="I29" s="408"/>
      <c r="J29" s="409"/>
      <c r="K29" s="410"/>
      <c r="L29" s="411"/>
      <c r="M29" s="408"/>
      <c r="N29" s="409"/>
      <c r="O29" s="412"/>
      <c r="P29" s="409"/>
      <c r="Q29" s="408"/>
      <c r="R29" s="413"/>
    </row>
    <row r="30" spans="1:18" s="161" customFormat="1">
      <c r="A30" s="231"/>
      <c r="B30" s="233"/>
      <c r="C30" s="233"/>
      <c r="D30" s="233"/>
      <c r="E30" s="233"/>
      <c r="F30" s="233"/>
      <c r="G30" s="233"/>
      <c r="H30" s="233"/>
      <c r="I30" s="233"/>
      <c r="J30" s="233"/>
      <c r="K30" s="233"/>
      <c r="L30" s="233"/>
      <c r="M30" s="233"/>
      <c r="N30" s="233"/>
      <c r="O30" s="617"/>
      <c r="P30" s="233"/>
      <c r="Q30" s="233"/>
      <c r="R30" s="233"/>
    </row>
    <row r="31" spans="1:18" s="161" customFormat="1">
      <c r="A31" s="231"/>
      <c r="B31" s="233"/>
      <c r="C31" s="233"/>
      <c r="D31" s="233"/>
      <c r="E31" s="233"/>
      <c r="F31" s="233"/>
      <c r="G31" s="233"/>
      <c r="H31" s="233"/>
      <c r="I31" s="233"/>
      <c r="J31" s="233"/>
      <c r="K31" s="233"/>
      <c r="L31" s="233"/>
      <c r="M31" s="233"/>
      <c r="N31" s="233"/>
      <c r="O31" s="617"/>
      <c r="P31" s="233"/>
      <c r="Q31" s="233"/>
      <c r="R31" s="233"/>
    </row>
    <row r="32" spans="1:18">
      <c r="A32" s="339" t="s">
        <v>522</v>
      </c>
      <c r="B32" s="375"/>
      <c r="C32" s="375"/>
      <c r="D32" s="375"/>
      <c r="E32" s="375"/>
      <c r="F32" s="414"/>
      <c r="G32" s="396"/>
      <c r="H32" s="396"/>
      <c r="I32" s="396"/>
      <c r="J32" s="396"/>
      <c r="K32" s="396"/>
      <c r="L32" s="415"/>
      <c r="M32" s="415"/>
      <c r="N32" s="416"/>
      <c r="O32" s="417"/>
      <c r="P32" s="375"/>
      <c r="Q32" s="418"/>
    </row>
    <row r="33" spans="1:17" ht="12.75" thickBot="1">
      <c r="A33" s="334"/>
      <c r="B33" s="251"/>
      <c r="C33" s="251"/>
      <c r="D33" s="251"/>
      <c r="E33" s="251"/>
      <c r="F33" s="419"/>
      <c r="G33" s="420"/>
      <c r="H33" s="421"/>
      <c r="I33" s="421"/>
      <c r="J33" s="422"/>
      <c r="K33" s="306"/>
      <c r="L33" s="415"/>
      <c r="M33" s="423"/>
      <c r="N33" s="424"/>
      <c r="O33" s="259"/>
      <c r="P33" s="425"/>
      <c r="Q33" s="426"/>
    </row>
    <row r="34" spans="1:17" ht="14.25" customHeight="1">
      <c r="A34" s="860" t="s">
        <v>318</v>
      </c>
      <c r="B34" s="860" t="s">
        <v>268</v>
      </c>
      <c r="C34" s="860" t="s">
        <v>269</v>
      </c>
      <c r="D34" s="860" t="s">
        <v>270</v>
      </c>
      <c r="E34" s="860" t="s">
        <v>271</v>
      </c>
      <c r="F34" s="419"/>
      <c r="G34" s="420"/>
      <c r="H34" s="421"/>
      <c r="I34" s="421"/>
      <c r="J34" s="422"/>
      <c r="K34" s="306"/>
      <c r="L34" s="415"/>
      <c r="M34" s="423"/>
      <c r="N34" s="424"/>
      <c r="O34" s="259"/>
      <c r="P34" s="425"/>
      <c r="Q34" s="426"/>
    </row>
    <row r="35" spans="1:17" ht="22.5" customHeight="1" thickBot="1">
      <c r="A35" s="861"/>
      <c r="B35" s="861"/>
      <c r="C35" s="861"/>
      <c r="D35" s="861"/>
      <c r="E35" s="861"/>
      <c r="F35" s="419"/>
      <c r="G35" s="420"/>
      <c r="H35" s="421"/>
      <c r="I35" s="421"/>
      <c r="J35" s="422"/>
      <c r="K35" s="306"/>
      <c r="L35" s="415"/>
      <c r="M35" s="423"/>
      <c r="N35" s="424"/>
      <c r="O35" s="259"/>
      <c r="P35" s="425"/>
      <c r="Q35" s="426"/>
    </row>
    <row r="36" spans="1:17">
      <c r="A36" s="249" t="s">
        <v>294</v>
      </c>
      <c r="B36" s="250"/>
      <c r="C36" s="251"/>
      <c r="D36" s="250"/>
      <c r="E36" s="427"/>
      <c r="F36" s="419"/>
      <c r="G36" s="420"/>
      <c r="H36" s="421"/>
      <c r="I36" s="421"/>
      <c r="J36" s="422"/>
      <c r="K36" s="306"/>
      <c r="L36" s="415"/>
      <c r="M36" s="423"/>
      <c r="N36" s="424"/>
      <c r="O36" s="259"/>
      <c r="P36" s="425"/>
      <c r="Q36" s="426"/>
    </row>
    <row r="37" spans="1:17">
      <c r="A37" s="428" t="s">
        <v>272</v>
      </c>
      <c r="B37" s="252">
        <v>0</v>
      </c>
      <c r="C37" s="252">
        <v>0</v>
      </c>
      <c r="D37" s="289"/>
      <c r="E37" s="290"/>
      <c r="F37" s="429"/>
      <c r="G37" s="430"/>
      <c r="H37" s="420"/>
      <c r="I37" s="420"/>
      <c r="J37" s="420"/>
      <c r="K37" s="306"/>
      <c r="L37" s="415"/>
      <c r="M37" s="423"/>
      <c r="N37" s="431"/>
      <c r="O37" s="420"/>
      <c r="P37" s="425"/>
      <c r="Q37" s="425"/>
    </row>
    <row r="38" spans="1:17">
      <c r="A38" s="428" t="s">
        <v>273</v>
      </c>
      <c r="B38" s="252">
        <v>0</v>
      </c>
      <c r="C38" s="252">
        <v>0</v>
      </c>
      <c r="D38" s="289"/>
      <c r="E38" s="290"/>
      <c r="F38" s="368"/>
      <c r="G38" s="420"/>
      <c r="H38" s="420"/>
      <c r="I38" s="420"/>
      <c r="J38" s="420"/>
      <c r="K38" s="306"/>
      <c r="L38" s="415"/>
      <c r="M38" s="423"/>
      <c r="N38" s="431"/>
      <c r="O38" s="420"/>
      <c r="P38" s="425"/>
      <c r="Q38" s="425"/>
    </row>
    <row r="39" spans="1:17">
      <c r="A39" s="428" t="s">
        <v>274</v>
      </c>
      <c r="B39" s="252">
        <f>I10*F10</f>
        <v>183540000</v>
      </c>
      <c r="C39" s="288">
        <f>B39/$B$55</f>
        <v>7.9989889040940662E-2</v>
      </c>
      <c r="D39" s="289">
        <f>SUM($B$41+$B$53)/$B$55</f>
        <v>0.24645462707122126</v>
      </c>
      <c r="E39" s="290">
        <f>D39+$C$58</f>
        <v>0.27072092881361842</v>
      </c>
      <c r="F39" s="432"/>
      <c r="G39" s="420"/>
      <c r="H39" s="420"/>
      <c r="I39" s="420"/>
      <c r="J39" s="420"/>
      <c r="K39" s="306"/>
      <c r="L39" s="415"/>
      <c r="M39" s="423"/>
      <c r="N39" s="431"/>
      <c r="O39" s="420"/>
      <c r="P39" s="425"/>
      <c r="Q39" s="425"/>
    </row>
    <row r="40" spans="1:17">
      <c r="A40" s="428" t="s">
        <v>275</v>
      </c>
      <c r="B40" s="252">
        <f>I11</f>
        <v>165000000</v>
      </c>
      <c r="C40" s="288">
        <f>B40/$B$55</f>
        <v>7.1909838137491605E-2</v>
      </c>
      <c r="D40" s="289">
        <f>SUM($B$41+$B$53)/$B$55</f>
        <v>0.24645462707122126</v>
      </c>
      <c r="E40" s="290">
        <f>D40+$C$58</f>
        <v>0.27072092881361842</v>
      </c>
      <c r="F40" s="429"/>
      <c r="G40" s="251"/>
      <c r="H40" s="251"/>
      <c r="I40" s="251"/>
      <c r="J40" s="251"/>
      <c r="K40" s="251"/>
      <c r="L40" s="415"/>
      <c r="M40" s="423"/>
      <c r="N40" s="251"/>
      <c r="O40" s="251"/>
      <c r="P40" s="251"/>
      <c r="Q40" s="251"/>
    </row>
    <row r="41" spans="1:17">
      <c r="A41" s="428" t="s">
        <v>319</v>
      </c>
      <c r="B41" s="252">
        <f>I12</f>
        <v>445000000</v>
      </c>
      <c r="C41" s="288">
        <f>B41/$B$55</f>
        <v>0.1939386543708107</v>
      </c>
      <c r="D41" s="289">
        <v>0</v>
      </c>
      <c r="E41" s="290">
        <v>0</v>
      </c>
      <c r="F41" s="368"/>
      <c r="G41" s="251"/>
      <c r="H41" s="251"/>
      <c r="I41" s="251"/>
      <c r="J41" s="251"/>
      <c r="K41" s="251"/>
      <c r="L41" s="423"/>
      <c r="M41" s="423"/>
      <c r="N41" s="251"/>
      <c r="O41" s="251"/>
      <c r="P41" s="251"/>
      <c r="Q41" s="251"/>
    </row>
    <row r="42" spans="1:17">
      <c r="A42" s="428"/>
      <c r="B42" s="252"/>
      <c r="C42" s="288"/>
      <c r="D42" s="289"/>
      <c r="E42" s="290"/>
      <c r="F42" s="368"/>
      <c r="G42" s="251"/>
      <c r="H42" s="251"/>
      <c r="I42" s="251"/>
      <c r="J42" s="251"/>
      <c r="K42" s="251"/>
      <c r="L42" s="423"/>
      <c r="M42" s="251"/>
      <c r="N42" s="251"/>
      <c r="O42" s="251"/>
      <c r="P42" s="251"/>
      <c r="Q42" s="251"/>
    </row>
    <row r="43" spans="1:17">
      <c r="A43" s="433" t="s">
        <v>306</v>
      </c>
      <c r="B43" s="252"/>
      <c r="C43" s="288"/>
      <c r="D43" s="289"/>
      <c r="E43" s="290"/>
      <c r="F43" s="368"/>
      <c r="G43" s="251"/>
      <c r="H43" s="251"/>
      <c r="I43" s="251"/>
      <c r="J43" s="251"/>
      <c r="K43" s="251"/>
      <c r="L43" s="423"/>
      <c r="M43" s="251"/>
      <c r="N43" s="251"/>
      <c r="O43" s="251"/>
      <c r="P43" s="251"/>
      <c r="Q43" s="251"/>
    </row>
    <row r="44" spans="1:17">
      <c r="A44" s="428" t="s">
        <v>272</v>
      </c>
      <c r="B44" s="252">
        <f>I19*F19</f>
        <v>152796250</v>
      </c>
      <c r="C44" s="288">
        <f t="shared" ref="C44:C53" si="0">B44/$B$55</f>
        <v>6.6591233972822433E-2</v>
      </c>
      <c r="D44" s="289">
        <f t="shared" ref="D44:D52" si="1">SUM($B$41+$B$53)/$B$55</f>
        <v>0.24645462707122126</v>
      </c>
      <c r="E44" s="290">
        <f>D44+$C$58</f>
        <v>0.27072092881361842</v>
      </c>
      <c r="F44" s="368"/>
      <c r="G44" s="251"/>
      <c r="H44" s="251"/>
      <c r="I44" s="251"/>
      <c r="J44" s="251"/>
      <c r="K44" s="251"/>
      <c r="L44" s="251"/>
      <c r="M44" s="251"/>
      <c r="N44" s="251"/>
      <c r="O44" s="251"/>
      <c r="P44" s="251"/>
      <c r="Q44" s="251"/>
    </row>
    <row r="45" spans="1:17">
      <c r="A45" s="428" t="s">
        <v>273</v>
      </c>
      <c r="B45" s="252">
        <f t="shared" ref="B45:B52" si="2">I20*F20</f>
        <v>153110000</v>
      </c>
      <c r="C45" s="288">
        <f t="shared" si="0"/>
        <v>6.6727971619583881E-2</v>
      </c>
      <c r="D45" s="289">
        <f t="shared" si="1"/>
        <v>0.24645462707122126</v>
      </c>
      <c r="E45" s="290">
        <f t="shared" ref="E45:E52" si="3">D45+$C$58</f>
        <v>0.27072092881361842</v>
      </c>
      <c r="F45" s="368"/>
      <c r="G45" s="251"/>
      <c r="H45" s="251"/>
      <c r="I45" s="251"/>
      <c r="J45" s="251"/>
      <c r="K45" s="251"/>
      <c r="L45" s="251"/>
      <c r="M45" s="251"/>
      <c r="N45" s="251"/>
      <c r="O45" s="251"/>
      <c r="P45" s="251"/>
      <c r="Q45" s="251"/>
    </row>
    <row r="46" spans="1:17">
      <c r="A46" s="428" t="s">
        <v>274</v>
      </c>
      <c r="B46" s="252">
        <f t="shared" si="2"/>
        <v>153423750</v>
      </c>
      <c r="C46" s="288">
        <f t="shared" si="0"/>
        <v>6.6864709266345329E-2</v>
      </c>
      <c r="D46" s="289">
        <f t="shared" si="1"/>
        <v>0.24645462707122126</v>
      </c>
      <c r="E46" s="290">
        <f t="shared" si="3"/>
        <v>0.27072092881361842</v>
      </c>
      <c r="F46" s="368"/>
      <c r="G46" s="251"/>
      <c r="H46" s="251"/>
      <c r="I46" s="251"/>
      <c r="J46" s="251"/>
      <c r="K46" s="251"/>
      <c r="L46" s="251"/>
      <c r="M46" s="251"/>
      <c r="N46" s="251"/>
      <c r="O46" s="251"/>
      <c r="P46" s="251"/>
      <c r="Q46" s="251"/>
    </row>
    <row r="47" spans="1:17">
      <c r="A47" s="428" t="s">
        <v>275</v>
      </c>
      <c r="B47" s="252">
        <f t="shared" si="2"/>
        <v>153737500</v>
      </c>
      <c r="C47" s="288">
        <f t="shared" si="0"/>
        <v>6.7001446913106763E-2</v>
      </c>
      <c r="D47" s="289">
        <f t="shared" si="1"/>
        <v>0.24645462707122126</v>
      </c>
      <c r="E47" s="290">
        <f t="shared" si="3"/>
        <v>0.27072092881361842</v>
      </c>
      <c r="F47" s="368"/>
      <c r="G47" s="251"/>
      <c r="H47" s="251"/>
      <c r="I47" s="251"/>
      <c r="J47" s="251"/>
      <c r="K47" s="251"/>
      <c r="L47" s="251"/>
      <c r="M47" s="251"/>
      <c r="N47" s="251"/>
      <c r="O47" s="251"/>
      <c r="P47" s="251"/>
      <c r="Q47" s="251"/>
    </row>
    <row r="48" spans="1:17">
      <c r="A48" s="428" t="s">
        <v>276</v>
      </c>
      <c r="B48" s="252">
        <f t="shared" si="2"/>
        <v>152796250</v>
      </c>
      <c r="C48" s="288">
        <f t="shared" si="0"/>
        <v>6.6591233972822433E-2</v>
      </c>
      <c r="D48" s="289">
        <f t="shared" si="1"/>
        <v>0.24645462707122126</v>
      </c>
      <c r="E48" s="290">
        <f t="shared" si="3"/>
        <v>0.27072092881361842</v>
      </c>
      <c r="F48" s="368"/>
      <c r="G48" s="251"/>
      <c r="H48" s="251"/>
      <c r="I48" s="251"/>
      <c r="J48" s="251"/>
      <c r="K48" s="251"/>
      <c r="L48" s="251"/>
      <c r="M48" s="251"/>
      <c r="N48" s="251"/>
      <c r="O48" s="251"/>
      <c r="P48" s="251"/>
      <c r="Q48" s="251"/>
    </row>
    <row r="49" spans="1:17">
      <c r="A49" s="428" t="s">
        <v>277</v>
      </c>
      <c r="B49" s="252">
        <f t="shared" si="2"/>
        <v>153110000</v>
      </c>
      <c r="C49" s="288">
        <f t="shared" si="0"/>
        <v>6.6727971619583881E-2</v>
      </c>
      <c r="D49" s="289">
        <f t="shared" si="1"/>
        <v>0.24645462707122126</v>
      </c>
      <c r="E49" s="290">
        <f t="shared" si="3"/>
        <v>0.27072092881361842</v>
      </c>
      <c r="F49" s="368"/>
      <c r="G49" s="251"/>
      <c r="H49" s="251"/>
      <c r="I49" s="251"/>
      <c r="J49" s="251"/>
      <c r="K49" s="251"/>
      <c r="L49" s="251"/>
      <c r="M49" s="251"/>
      <c r="N49" s="251"/>
      <c r="O49" s="251"/>
      <c r="P49" s="251"/>
      <c r="Q49" s="251"/>
    </row>
    <row r="50" spans="1:17">
      <c r="A50" s="428" t="s">
        <v>278</v>
      </c>
      <c r="B50" s="252">
        <f t="shared" si="2"/>
        <v>153423750</v>
      </c>
      <c r="C50" s="288">
        <f t="shared" si="0"/>
        <v>6.6864709266345329E-2</v>
      </c>
      <c r="D50" s="289">
        <f t="shared" si="1"/>
        <v>0.24645462707122126</v>
      </c>
      <c r="E50" s="290">
        <f t="shared" si="3"/>
        <v>0.27072092881361842</v>
      </c>
      <c r="F50" s="368"/>
      <c r="G50" s="251"/>
      <c r="H50" s="251"/>
      <c r="I50" s="251"/>
      <c r="J50" s="251"/>
      <c r="K50" s="251"/>
      <c r="L50" s="251"/>
      <c r="M50" s="251"/>
      <c r="N50" s="251"/>
      <c r="O50" s="251"/>
      <c r="P50" s="251"/>
      <c r="Q50" s="251"/>
    </row>
    <row r="51" spans="1:17">
      <c r="A51" s="428" t="s">
        <v>279</v>
      </c>
      <c r="B51" s="252">
        <f t="shared" si="2"/>
        <v>154051250</v>
      </c>
      <c r="C51" s="288">
        <f t="shared" si="0"/>
        <v>6.7138184559868211E-2</v>
      </c>
      <c r="D51" s="289">
        <f t="shared" si="1"/>
        <v>0.24645462707122126</v>
      </c>
      <c r="E51" s="290">
        <f t="shared" si="3"/>
        <v>0.27072092881361842</v>
      </c>
      <c r="F51" s="368"/>
      <c r="G51" s="251"/>
      <c r="H51" s="251"/>
      <c r="I51" s="251"/>
      <c r="J51" s="251"/>
      <c r="K51" s="251"/>
      <c r="L51" s="251"/>
      <c r="M51" s="251"/>
      <c r="N51" s="251"/>
      <c r="O51" s="251"/>
      <c r="P51" s="251"/>
      <c r="Q51" s="251"/>
    </row>
    <row r="52" spans="1:17">
      <c r="A52" s="428" t="s">
        <v>280</v>
      </c>
      <c r="B52" s="252">
        <f t="shared" si="2"/>
        <v>154051250</v>
      </c>
      <c r="C52" s="288">
        <f t="shared" si="0"/>
        <v>6.7138184559868211E-2</v>
      </c>
      <c r="D52" s="289">
        <f t="shared" si="1"/>
        <v>0.24645462707122126</v>
      </c>
      <c r="E52" s="290">
        <f t="shared" si="3"/>
        <v>0.27072092881361842</v>
      </c>
      <c r="F52" s="368"/>
      <c r="G52" s="251"/>
      <c r="H52" s="251"/>
      <c r="I52" s="251"/>
      <c r="J52" s="251"/>
      <c r="K52" s="251"/>
      <c r="L52" s="251"/>
      <c r="M52" s="251"/>
      <c r="N52" s="251"/>
      <c r="O52" s="251"/>
      <c r="P52" s="251"/>
      <c r="Q52" s="251"/>
    </row>
    <row r="53" spans="1:17">
      <c r="A53" s="428" t="s">
        <v>319</v>
      </c>
      <c r="B53" s="252">
        <f>I28</f>
        <v>120500000</v>
      </c>
      <c r="C53" s="288">
        <f t="shared" si="0"/>
        <v>5.2515972700410543E-2</v>
      </c>
      <c r="D53" s="289">
        <v>0</v>
      </c>
      <c r="E53" s="290">
        <v>0</v>
      </c>
      <c r="F53" s="368"/>
      <c r="G53" s="251"/>
      <c r="H53" s="251"/>
      <c r="I53" s="251"/>
      <c r="J53" s="251"/>
      <c r="K53" s="251"/>
      <c r="L53" s="251"/>
      <c r="M53" s="251"/>
      <c r="N53" s="251"/>
      <c r="O53" s="251"/>
      <c r="P53" s="251"/>
      <c r="Q53" s="251"/>
    </row>
    <row r="54" spans="1:17" ht="12.75" thickBot="1">
      <c r="A54" s="434"/>
      <c r="B54" s="293"/>
      <c r="C54" s="435"/>
      <c r="D54" s="294"/>
      <c r="E54" s="295"/>
      <c r="F54" s="436"/>
      <c r="G54" s="437"/>
      <c r="H54" s="437"/>
      <c r="I54" s="437"/>
      <c r="J54" s="437"/>
      <c r="K54" s="437"/>
      <c r="L54" s="437"/>
      <c r="M54" s="437"/>
      <c r="N54" s="437"/>
      <c r="O54" s="437"/>
      <c r="P54" s="437"/>
      <c r="Q54" s="437"/>
    </row>
    <row r="55" spans="1:17">
      <c r="A55" s="428"/>
      <c r="B55" s="298">
        <f>SUM(B37:B53)</f>
        <v>2294540000</v>
      </c>
      <c r="C55" s="713">
        <f>SUM(C37:C53)</f>
        <v>0.99999999999999989</v>
      </c>
      <c r="D55" s="300"/>
      <c r="E55" s="301"/>
      <c r="F55" s="429"/>
      <c r="G55" s="251"/>
      <c r="H55" s="251"/>
      <c r="I55" s="251"/>
      <c r="J55" s="251"/>
      <c r="K55" s="251"/>
      <c r="L55" s="251"/>
      <c r="M55" s="251"/>
      <c r="N55" s="251"/>
      <c r="O55" s="251"/>
      <c r="P55" s="251"/>
      <c r="Q55" s="251"/>
    </row>
    <row r="56" spans="1:17" ht="12.75" thickBot="1">
      <c r="A56" s="428"/>
      <c r="B56" s="438"/>
      <c r="C56" s="439"/>
      <c r="D56" s="300"/>
      <c r="E56" s="301"/>
      <c r="F56" s="429"/>
      <c r="G56" s="420"/>
      <c r="H56" s="420"/>
      <c r="I56" s="420"/>
      <c r="J56" s="420"/>
      <c r="K56" s="306"/>
      <c r="L56" s="423"/>
      <c r="M56" s="431"/>
      <c r="N56" s="431"/>
      <c r="O56" s="440"/>
      <c r="P56" s="425"/>
      <c r="Q56" s="425"/>
    </row>
    <row r="57" spans="1:17">
      <c r="A57" s="441"/>
      <c r="B57" s="442"/>
      <c r="C57" s="443"/>
      <c r="D57" s="442"/>
      <c r="E57" s="444"/>
      <c r="F57" s="429"/>
      <c r="G57" s="420"/>
      <c r="H57" s="420"/>
      <c r="I57" s="420"/>
      <c r="J57" s="420"/>
      <c r="K57" s="306"/>
      <c r="L57" s="423"/>
      <c r="M57" s="431"/>
      <c r="N57" s="431"/>
      <c r="O57" s="440"/>
      <c r="P57" s="425"/>
      <c r="Q57" s="425"/>
    </row>
    <row r="58" spans="1:17">
      <c r="A58" s="428" t="s">
        <v>284</v>
      </c>
      <c r="B58" s="445">
        <v>55680000</v>
      </c>
      <c r="C58" s="288">
        <v>2.4266301742397169E-2</v>
      </c>
      <c r="D58" s="313"/>
      <c r="E58" s="301"/>
      <c r="F58" s="251"/>
      <c r="G58" s="251"/>
      <c r="H58" s="251"/>
      <c r="I58" s="251"/>
      <c r="J58" s="251"/>
      <c r="K58" s="251"/>
      <c r="L58" s="251"/>
      <c r="M58" s="251"/>
      <c r="N58" s="251"/>
      <c r="O58" s="251"/>
      <c r="P58" s="251"/>
      <c r="Q58" s="251"/>
    </row>
    <row r="59" spans="1:17" ht="12.75" thickBot="1">
      <c r="A59" s="446"/>
      <c r="B59" s="447"/>
      <c r="C59" s="332"/>
      <c r="D59" s="447"/>
      <c r="E59" s="448"/>
      <c r="F59" s="337"/>
      <c r="G59" s="251"/>
      <c r="H59" s="251"/>
      <c r="I59" s="251"/>
      <c r="J59" s="251"/>
      <c r="K59" s="251"/>
      <c r="L59" s="369"/>
      <c r="M59" s="369"/>
      <c r="N59" s="370"/>
      <c r="O59" s="371"/>
      <c r="P59" s="337"/>
      <c r="Q59" s="372"/>
    </row>
    <row r="60" spans="1:17">
      <c r="A60" s="334" t="s">
        <v>285</v>
      </c>
      <c r="B60" s="337"/>
      <c r="C60" s="337"/>
      <c r="D60" s="337"/>
      <c r="E60" s="337"/>
      <c r="F60" s="337"/>
      <c r="G60" s="251"/>
      <c r="H60" s="251"/>
      <c r="I60" s="251"/>
      <c r="J60" s="251"/>
      <c r="K60" s="251"/>
      <c r="L60" s="369"/>
      <c r="M60" s="369"/>
      <c r="N60" s="370"/>
      <c r="O60" s="371"/>
      <c r="P60" s="337"/>
      <c r="Q60" s="372"/>
    </row>
    <row r="61" spans="1:17" ht="12.75" thickBot="1">
      <c r="A61" s="334"/>
      <c r="B61" s="337"/>
      <c r="C61" s="337"/>
      <c r="D61" s="337"/>
      <c r="E61" s="337"/>
      <c r="F61" s="337"/>
      <c r="G61" s="251"/>
      <c r="H61" s="251"/>
      <c r="I61" s="251"/>
      <c r="J61" s="251"/>
      <c r="K61" s="251"/>
      <c r="L61" s="369"/>
      <c r="M61" s="369"/>
      <c r="N61" s="370"/>
      <c r="O61" s="371"/>
      <c r="P61" s="337"/>
      <c r="Q61" s="372"/>
    </row>
    <row r="62" spans="1:17">
      <c r="A62" s="862" t="s">
        <v>320</v>
      </c>
      <c r="B62" s="449"/>
      <c r="C62" s="337"/>
      <c r="D62" s="337"/>
      <c r="E62" s="337"/>
      <c r="F62" s="337"/>
      <c r="G62" s="251"/>
      <c r="H62" s="251"/>
      <c r="I62" s="251"/>
      <c r="J62" s="251"/>
      <c r="K62" s="251"/>
      <c r="L62" s="369"/>
      <c r="M62" s="369"/>
      <c r="N62" s="370"/>
      <c r="O62" s="371"/>
      <c r="P62" s="337"/>
      <c r="Q62" s="372"/>
    </row>
    <row r="63" spans="1:17" ht="13.5" customHeight="1" thickBot="1">
      <c r="A63" s="863"/>
      <c r="B63" s="450"/>
      <c r="C63" s="334"/>
      <c r="D63" s="334"/>
      <c r="E63" s="334"/>
      <c r="F63" s="334"/>
      <c r="G63" s="334"/>
      <c r="H63" s="334"/>
      <c r="I63" s="334"/>
      <c r="J63" s="334"/>
      <c r="K63" s="334"/>
      <c r="L63" s="334"/>
      <c r="M63" s="334"/>
      <c r="N63" s="334"/>
      <c r="O63" s="334"/>
      <c r="P63" s="334"/>
      <c r="Q63" s="334"/>
    </row>
    <row r="64" spans="1:17">
      <c r="A64" s="451" t="s">
        <v>287</v>
      </c>
      <c r="B64" s="445">
        <v>55680000</v>
      </c>
      <c r="C64" s="334"/>
      <c r="D64" s="334"/>
      <c r="E64" s="334"/>
      <c r="F64" s="334"/>
      <c r="G64" s="334"/>
      <c r="H64" s="334"/>
      <c r="I64" s="334"/>
      <c r="J64" s="334"/>
      <c r="K64" s="334"/>
      <c r="L64" s="334"/>
      <c r="M64" s="334"/>
      <c r="N64" s="334"/>
      <c r="O64" s="334"/>
      <c r="P64" s="334"/>
      <c r="Q64" s="334"/>
    </row>
    <row r="65" spans="1:17">
      <c r="A65" s="451" t="s">
        <v>288</v>
      </c>
      <c r="B65" s="445"/>
      <c r="C65" s="334"/>
      <c r="D65" s="334"/>
      <c r="E65" s="334"/>
      <c r="F65" s="334"/>
      <c r="G65" s="334"/>
      <c r="H65" s="334"/>
      <c r="I65" s="334"/>
      <c r="J65" s="334"/>
      <c r="K65" s="334"/>
      <c r="L65" s="334"/>
      <c r="M65" s="334"/>
      <c r="N65" s="334"/>
      <c r="O65" s="334"/>
      <c r="P65" s="334"/>
      <c r="Q65" s="334"/>
    </row>
    <row r="66" spans="1:17">
      <c r="A66" s="451" t="s">
        <v>289</v>
      </c>
      <c r="B66" s="445"/>
      <c r="C66" s="334"/>
      <c r="D66" s="334"/>
      <c r="E66" s="334"/>
      <c r="F66" s="334"/>
      <c r="G66" s="334"/>
      <c r="H66" s="334"/>
      <c r="I66" s="334"/>
      <c r="J66" s="334"/>
      <c r="K66" s="334"/>
      <c r="L66" s="334"/>
      <c r="M66" s="334"/>
      <c r="N66" s="334"/>
      <c r="O66" s="334"/>
      <c r="P66" s="334"/>
      <c r="Q66" s="334"/>
    </row>
    <row r="67" spans="1:17" ht="12.75" thickBot="1">
      <c r="A67" s="452" t="s">
        <v>290</v>
      </c>
      <c r="B67" s="453">
        <v>55680000</v>
      </c>
      <c r="C67" s="334"/>
      <c r="D67" s="334"/>
      <c r="E67" s="334"/>
      <c r="F67" s="334"/>
      <c r="G67" s="334"/>
      <c r="H67" s="334"/>
      <c r="I67" s="334"/>
      <c r="J67" s="334"/>
      <c r="K67" s="334"/>
      <c r="L67" s="334"/>
      <c r="M67" s="334"/>
      <c r="N67" s="334"/>
      <c r="O67" s="334"/>
      <c r="P67" s="334"/>
      <c r="Q67" s="334"/>
    </row>
    <row r="68" spans="1:17" ht="12.75" thickBot="1">
      <c r="A68" s="339"/>
      <c r="B68" s="339"/>
      <c r="C68" s="334"/>
      <c r="D68" s="334"/>
      <c r="E68" s="334"/>
      <c r="F68" s="334"/>
      <c r="G68" s="334"/>
      <c r="H68" s="334"/>
      <c r="I68" s="334"/>
      <c r="J68" s="334"/>
      <c r="K68" s="334"/>
      <c r="L68" s="334"/>
      <c r="M68" s="334"/>
      <c r="N68" s="334"/>
      <c r="O68" s="334"/>
      <c r="P68" s="334"/>
      <c r="Q68" s="334"/>
    </row>
    <row r="69" spans="1:17">
      <c r="A69" s="862" t="s">
        <v>321</v>
      </c>
      <c r="B69" s="449"/>
      <c r="C69" s="334"/>
      <c r="D69" s="334"/>
      <c r="E69" s="334"/>
      <c r="F69" s="334"/>
      <c r="G69" s="334"/>
      <c r="H69" s="334"/>
      <c r="I69" s="334"/>
      <c r="J69" s="334"/>
      <c r="K69" s="334"/>
      <c r="L69" s="334"/>
      <c r="M69" s="334"/>
      <c r="N69" s="334"/>
      <c r="O69" s="334"/>
      <c r="P69" s="334"/>
      <c r="Q69" s="334"/>
    </row>
    <row r="70" spans="1:17" ht="12.75" thickBot="1">
      <c r="A70" s="863"/>
      <c r="B70" s="450"/>
      <c r="C70" s="334"/>
      <c r="D70" s="334"/>
      <c r="E70" s="334"/>
      <c r="F70" s="334"/>
      <c r="G70" s="334"/>
      <c r="H70" s="334"/>
      <c r="I70" s="334"/>
      <c r="J70" s="334"/>
      <c r="K70" s="334"/>
      <c r="L70" s="334"/>
      <c r="M70" s="334"/>
      <c r="N70" s="334"/>
      <c r="O70" s="334"/>
      <c r="P70" s="334"/>
      <c r="Q70" s="334"/>
    </row>
    <row r="71" spans="1:17" ht="12" customHeight="1">
      <c r="A71" s="236"/>
      <c r="B71" s="454"/>
      <c r="C71" s="334"/>
      <c r="D71" s="334"/>
      <c r="E71" s="334"/>
      <c r="F71" s="334"/>
      <c r="G71" s="334"/>
      <c r="H71" s="334"/>
      <c r="I71" s="334"/>
      <c r="J71" s="334"/>
      <c r="K71" s="334"/>
      <c r="L71" s="334"/>
      <c r="M71" s="334"/>
      <c r="N71" s="334"/>
      <c r="O71" s="334"/>
      <c r="P71" s="334"/>
      <c r="Q71" s="334"/>
    </row>
    <row r="72" spans="1:17" ht="12.75" thickBot="1">
      <c r="A72" s="327" t="s">
        <v>520</v>
      </c>
      <c r="B72" s="598">
        <v>1.9769276394573265E-2</v>
      </c>
      <c r="C72" s="334"/>
      <c r="D72" s="334"/>
      <c r="E72" s="334"/>
      <c r="F72" s="334"/>
      <c r="G72" s="334"/>
      <c r="H72" s="334"/>
      <c r="I72" s="334"/>
      <c r="J72" s="334"/>
      <c r="K72" s="334"/>
      <c r="L72" s="334"/>
      <c r="M72" s="334"/>
      <c r="N72" s="334"/>
      <c r="O72" s="334"/>
      <c r="P72" s="334"/>
      <c r="Q72" s="334"/>
    </row>
    <row r="73" spans="1:17">
      <c r="A73" s="857" t="s">
        <v>292</v>
      </c>
      <c r="B73" s="857"/>
      <c r="C73" s="334"/>
      <c r="D73" s="334"/>
      <c r="E73" s="334"/>
      <c r="F73" s="334"/>
      <c r="G73" s="334"/>
      <c r="H73" s="334"/>
      <c r="I73" s="334"/>
      <c r="J73" s="334"/>
      <c r="K73" s="334"/>
      <c r="L73" s="334"/>
      <c r="M73" s="334"/>
      <c r="N73" s="334"/>
      <c r="O73" s="334"/>
      <c r="P73" s="334"/>
      <c r="Q73" s="334"/>
    </row>
    <row r="74" spans="1:17">
      <c r="A74" s="858"/>
      <c r="B74" s="858"/>
      <c r="C74" s="334"/>
      <c r="D74" s="334"/>
      <c r="E74" s="334"/>
      <c r="F74" s="334"/>
      <c r="G74" s="334"/>
      <c r="H74" s="334"/>
      <c r="I74" s="334"/>
      <c r="J74" s="334"/>
      <c r="K74" s="334"/>
      <c r="L74" s="334"/>
      <c r="M74" s="334"/>
      <c r="N74" s="334"/>
      <c r="O74" s="334"/>
      <c r="P74" s="334"/>
      <c r="Q74" s="334"/>
    </row>
    <row r="75" spans="1:17">
      <c r="A75" s="334"/>
      <c r="B75" s="334"/>
      <c r="C75" s="334"/>
      <c r="D75" s="334"/>
      <c r="E75" s="334"/>
      <c r="F75" s="334"/>
      <c r="G75" s="334"/>
      <c r="H75" s="334"/>
      <c r="I75" s="334"/>
      <c r="J75" s="334"/>
      <c r="K75" s="334"/>
      <c r="L75" s="334"/>
      <c r="M75" s="334"/>
      <c r="N75" s="334"/>
      <c r="O75" s="334"/>
      <c r="P75" s="334"/>
      <c r="Q75" s="334"/>
    </row>
    <row r="76" spans="1:17">
      <c r="A76" s="334"/>
      <c r="B76" s="334"/>
      <c r="C76" s="337"/>
      <c r="D76" s="337"/>
      <c r="E76" s="337"/>
      <c r="F76" s="337"/>
      <c r="G76" s="251"/>
      <c r="H76" s="251"/>
      <c r="I76" s="251"/>
      <c r="J76" s="251"/>
      <c r="K76" s="251"/>
      <c r="L76" s="369"/>
      <c r="M76" s="369"/>
      <c r="N76" s="370"/>
      <c r="O76" s="371"/>
      <c r="P76" s="337"/>
      <c r="Q76" s="372"/>
    </row>
    <row r="77" spans="1:17">
      <c r="A77" s="334"/>
      <c r="B77" s="334"/>
      <c r="C77" s="334"/>
      <c r="D77" s="334"/>
      <c r="E77" s="334"/>
      <c r="F77" s="334"/>
      <c r="G77" s="334"/>
      <c r="H77" s="334"/>
      <c r="I77" s="334"/>
      <c r="J77" s="334"/>
      <c r="K77" s="334"/>
      <c r="L77" s="334"/>
      <c r="M77" s="334"/>
      <c r="N77" s="334"/>
      <c r="O77" s="334"/>
      <c r="P77" s="334"/>
      <c r="Q77" s="334"/>
    </row>
    <row r="78" spans="1:17">
      <c r="A78" s="334"/>
      <c r="B78" s="334"/>
      <c r="C78" s="334"/>
      <c r="D78" s="334"/>
      <c r="E78" s="334"/>
      <c r="F78" s="334"/>
      <c r="G78" s="334"/>
      <c r="H78" s="334"/>
      <c r="I78" s="334"/>
      <c r="J78" s="334"/>
      <c r="K78" s="334"/>
      <c r="L78" s="334"/>
      <c r="M78" s="334"/>
      <c r="N78" s="334"/>
      <c r="O78" s="334"/>
      <c r="P78" s="334"/>
      <c r="Q78" s="334"/>
    </row>
    <row r="79" spans="1:17">
      <c r="A79" s="334"/>
      <c r="B79" s="334"/>
      <c r="C79" s="334"/>
      <c r="D79" s="334"/>
      <c r="E79" s="334"/>
      <c r="F79" s="334"/>
      <c r="G79" s="334"/>
      <c r="H79" s="334"/>
      <c r="I79" s="334"/>
      <c r="J79" s="334"/>
      <c r="K79" s="334"/>
      <c r="L79" s="334"/>
      <c r="M79" s="334"/>
      <c r="N79" s="334"/>
      <c r="O79" s="334"/>
      <c r="P79" s="334"/>
      <c r="Q79" s="334"/>
    </row>
    <row r="80" spans="1:17">
      <c r="A80" s="334"/>
      <c r="B80" s="334"/>
      <c r="C80" s="334"/>
      <c r="D80" s="334"/>
      <c r="E80" s="334"/>
      <c r="F80" s="334"/>
      <c r="G80" s="334"/>
      <c r="H80" s="334"/>
      <c r="I80" s="334"/>
      <c r="J80" s="334"/>
      <c r="K80" s="334"/>
      <c r="L80" s="334"/>
      <c r="M80" s="334"/>
      <c r="N80" s="334"/>
      <c r="O80" s="334"/>
      <c r="P80" s="334"/>
      <c r="Q80" s="334"/>
    </row>
    <row r="81" spans="1:17">
      <c r="A81" s="334"/>
      <c r="B81" s="334"/>
      <c r="C81" s="334"/>
      <c r="D81" s="334"/>
      <c r="E81" s="334"/>
      <c r="F81" s="334"/>
      <c r="G81" s="334"/>
      <c r="H81" s="334"/>
      <c r="I81" s="334"/>
      <c r="J81" s="334"/>
      <c r="K81" s="334"/>
      <c r="L81" s="334"/>
      <c r="M81" s="334"/>
      <c r="N81" s="334"/>
      <c r="O81" s="334"/>
      <c r="P81" s="334"/>
      <c r="Q81" s="334"/>
    </row>
    <row r="82" spans="1:17">
      <c r="A82" s="334"/>
      <c r="B82" s="334"/>
      <c r="C82" s="334"/>
      <c r="D82" s="334"/>
      <c r="E82" s="334"/>
      <c r="F82" s="334"/>
      <c r="G82" s="334"/>
      <c r="H82" s="334"/>
      <c r="I82" s="334"/>
      <c r="J82" s="334"/>
      <c r="K82" s="334"/>
      <c r="L82" s="334"/>
      <c r="M82" s="334"/>
      <c r="N82" s="334"/>
      <c r="O82" s="334"/>
      <c r="P82" s="334"/>
      <c r="Q82" s="334"/>
    </row>
    <row r="83" spans="1:17">
      <c r="A83" s="334"/>
      <c r="B83" s="334"/>
      <c r="C83" s="334"/>
      <c r="D83" s="334"/>
      <c r="E83" s="334"/>
      <c r="F83" s="334"/>
      <c r="G83" s="334"/>
      <c r="H83" s="334"/>
      <c r="I83" s="334"/>
      <c r="J83" s="334"/>
      <c r="K83" s="334"/>
      <c r="L83" s="334"/>
      <c r="M83" s="334"/>
      <c r="N83" s="334"/>
      <c r="O83" s="334"/>
      <c r="P83" s="334"/>
      <c r="Q83" s="334"/>
    </row>
    <row r="84" spans="1:17">
      <c r="A84" s="334"/>
      <c r="B84" s="334"/>
      <c r="C84" s="334"/>
      <c r="D84" s="334"/>
      <c r="E84" s="334"/>
      <c r="F84" s="334"/>
      <c r="G84" s="334"/>
      <c r="H84" s="334"/>
      <c r="I84" s="334"/>
      <c r="J84" s="334"/>
      <c r="K84" s="334"/>
      <c r="L84" s="334"/>
      <c r="M84" s="334"/>
      <c r="N84" s="334"/>
      <c r="O84" s="334"/>
      <c r="P84" s="334"/>
      <c r="Q84" s="334"/>
    </row>
    <row r="85" spans="1:17">
      <c r="A85" s="334"/>
      <c r="B85" s="334"/>
      <c r="C85" s="334"/>
      <c r="D85" s="334"/>
      <c r="E85" s="334"/>
      <c r="F85" s="334"/>
      <c r="G85" s="334"/>
      <c r="H85" s="334"/>
      <c r="I85" s="334"/>
      <c r="J85" s="334"/>
      <c r="K85" s="334"/>
      <c r="L85" s="334"/>
      <c r="M85" s="334"/>
      <c r="N85" s="334"/>
      <c r="O85" s="334"/>
      <c r="P85" s="334"/>
      <c r="Q85" s="334"/>
    </row>
    <row r="86" spans="1:17">
      <c r="A86" s="334"/>
      <c r="B86" s="334"/>
      <c r="C86" s="334"/>
      <c r="D86" s="334"/>
      <c r="E86" s="334"/>
      <c r="F86" s="334"/>
      <c r="G86" s="334"/>
      <c r="H86" s="334"/>
      <c r="I86" s="334"/>
      <c r="J86" s="334"/>
      <c r="K86" s="334"/>
      <c r="L86" s="334"/>
      <c r="M86" s="334"/>
      <c r="N86" s="334"/>
      <c r="O86" s="334"/>
      <c r="P86" s="334"/>
      <c r="Q86" s="334"/>
    </row>
    <row r="87" spans="1:17">
      <c r="A87" s="334"/>
      <c r="B87" s="334"/>
      <c r="C87" s="334"/>
      <c r="D87" s="334"/>
      <c r="E87" s="334"/>
      <c r="F87" s="334"/>
      <c r="G87" s="334"/>
      <c r="H87" s="334"/>
      <c r="I87" s="334"/>
      <c r="J87" s="334"/>
      <c r="K87" s="334"/>
      <c r="L87" s="334"/>
      <c r="M87" s="334"/>
      <c r="N87" s="334"/>
      <c r="O87" s="334"/>
      <c r="P87" s="334"/>
      <c r="Q87" s="334"/>
    </row>
    <row r="88" spans="1:17">
      <c r="A88" s="334"/>
      <c r="B88" s="334"/>
      <c r="C88" s="334"/>
      <c r="D88" s="334"/>
      <c r="E88" s="334"/>
      <c r="F88" s="334"/>
      <c r="G88" s="334"/>
      <c r="H88" s="334"/>
      <c r="I88" s="334"/>
      <c r="J88" s="334"/>
      <c r="K88" s="334"/>
      <c r="L88" s="334"/>
      <c r="M88" s="334"/>
      <c r="N88" s="334"/>
      <c r="O88" s="334"/>
      <c r="P88" s="334"/>
      <c r="Q88" s="334"/>
    </row>
    <row r="89" spans="1:17">
      <c r="A89" s="334"/>
      <c r="B89" s="334"/>
      <c r="C89" s="334"/>
      <c r="D89" s="334"/>
      <c r="E89" s="334"/>
      <c r="F89" s="334"/>
      <c r="G89" s="334"/>
      <c r="H89" s="334"/>
      <c r="I89" s="334"/>
      <c r="J89" s="334"/>
      <c r="K89" s="334"/>
      <c r="L89" s="334"/>
      <c r="M89" s="334"/>
      <c r="N89" s="334"/>
      <c r="O89" s="334"/>
      <c r="P89" s="334"/>
      <c r="Q89" s="334"/>
    </row>
    <row r="90" spans="1:17">
      <c r="A90" s="334"/>
      <c r="B90" s="334"/>
      <c r="C90" s="334"/>
      <c r="D90" s="334"/>
      <c r="E90" s="334"/>
      <c r="F90" s="334"/>
      <c r="G90" s="334"/>
      <c r="H90" s="334"/>
      <c r="I90" s="334"/>
      <c r="J90" s="334"/>
      <c r="K90" s="334"/>
      <c r="L90" s="334"/>
      <c r="M90" s="334"/>
      <c r="N90" s="334"/>
      <c r="O90" s="334"/>
      <c r="P90" s="334"/>
      <c r="Q90" s="334"/>
    </row>
    <row r="91" spans="1:17">
      <c r="C91" s="334"/>
      <c r="D91" s="334"/>
      <c r="E91" s="334"/>
      <c r="F91" s="334"/>
      <c r="G91" s="334"/>
      <c r="H91" s="334"/>
      <c r="I91" s="334"/>
      <c r="J91" s="334"/>
      <c r="K91" s="334"/>
      <c r="L91" s="334"/>
      <c r="M91" s="334"/>
      <c r="N91" s="334"/>
      <c r="O91" s="334"/>
      <c r="P91" s="334"/>
      <c r="Q91" s="334"/>
    </row>
    <row r="92" spans="1:17">
      <c r="A92" s="334"/>
      <c r="B92" s="334"/>
      <c r="C92" s="334"/>
      <c r="D92" s="334"/>
      <c r="E92" s="334"/>
      <c r="F92" s="334"/>
      <c r="G92" s="334"/>
      <c r="H92" s="334"/>
      <c r="I92" s="334"/>
      <c r="J92" s="334"/>
      <c r="K92" s="334"/>
      <c r="L92" s="334"/>
      <c r="M92" s="334"/>
      <c r="N92" s="334"/>
      <c r="O92" s="334"/>
      <c r="P92" s="334"/>
      <c r="Q92" s="334"/>
    </row>
    <row r="93" spans="1:17">
      <c r="A93" s="334"/>
      <c r="B93" s="334"/>
      <c r="C93" s="334"/>
      <c r="D93" s="334"/>
      <c r="E93" s="334"/>
      <c r="F93" s="334"/>
      <c r="G93" s="334"/>
      <c r="H93" s="334"/>
      <c r="I93" s="334"/>
      <c r="J93" s="334"/>
      <c r="K93" s="334"/>
      <c r="L93" s="334"/>
      <c r="M93" s="334"/>
      <c r="N93" s="334"/>
      <c r="O93" s="334"/>
      <c r="P93" s="334"/>
      <c r="Q93" s="334"/>
    </row>
    <row r="94" spans="1:17">
      <c r="A94" s="334"/>
      <c r="B94" s="334"/>
      <c r="C94" s="334"/>
      <c r="D94" s="334"/>
      <c r="E94" s="334"/>
      <c r="F94" s="334"/>
      <c r="G94" s="334"/>
      <c r="H94" s="334"/>
      <c r="I94" s="334"/>
      <c r="J94" s="334"/>
      <c r="K94" s="334"/>
      <c r="L94" s="334"/>
      <c r="M94" s="334"/>
      <c r="N94" s="334"/>
      <c r="O94" s="334"/>
      <c r="P94" s="334"/>
      <c r="Q94" s="334"/>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May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A16" zoomScaleNormal="100" zoomScaleSheetLayoutView="70" workbookViewId="0">
      <selection activeCell="M39" sqref="M39"/>
    </sheetView>
  </sheetViews>
  <sheetFormatPr defaultRowHeight="12"/>
  <cols>
    <col min="1" max="1" width="79.85546875" style="161" bestFit="1" customWidth="1"/>
    <col min="2" max="2" width="19.42578125" style="161" bestFit="1" customWidth="1"/>
    <col min="3" max="3" width="17.42578125" style="161" customWidth="1"/>
    <col min="4" max="4" width="18" style="161" bestFit="1" customWidth="1"/>
    <col min="5" max="6" width="15.5703125" style="161" customWidth="1"/>
    <col min="7" max="7" width="17.42578125" style="161" bestFit="1" customWidth="1"/>
    <col min="8" max="8" width="18.7109375" style="161" bestFit="1" customWidth="1"/>
    <col min="9" max="9" width="18" style="161" customWidth="1"/>
    <col min="10" max="10" width="16.28515625" style="161" bestFit="1" customWidth="1"/>
    <col min="11" max="11" width="9.7109375" style="161" bestFit="1" customWidth="1"/>
    <col min="12" max="12" width="14.42578125" style="161" bestFit="1" customWidth="1"/>
    <col min="13" max="13" width="22.140625" style="161" customWidth="1"/>
    <col min="14" max="14" width="14" style="161" bestFit="1" customWidth="1"/>
    <col min="15" max="15" width="15" style="161" bestFit="1" customWidth="1"/>
    <col min="16" max="16" width="13.85546875" style="161" bestFit="1" customWidth="1"/>
    <col min="17" max="17" width="10.85546875" style="161" bestFit="1" customWidth="1"/>
    <col min="18" max="18" width="11.85546875" style="161" bestFit="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1406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1406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1406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1406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1406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1406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1406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1406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1406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1406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1406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1406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1406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1406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1406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1406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1406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1406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1406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1406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1406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1406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1406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1406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1406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1406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1406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1406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1406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1406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1406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1406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1406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1406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1406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1406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1406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1406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1406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1406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1406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1406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1406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1406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1406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1406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1406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1406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1406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1406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1406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1406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1406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1406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1406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1406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1406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1406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1406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1406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1406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1406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1406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2" spans="1:18" ht="12.75" thickBot="1">
      <c r="A2" s="224" t="s">
        <v>216</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217</v>
      </c>
      <c r="B4" s="232">
        <v>40625</v>
      </c>
      <c r="C4" s="42"/>
      <c r="D4" s="455" t="s">
        <v>322</v>
      </c>
      <c r="E4" s="42"/>
      <c r="F4" s="42"/>
      <c r="G4" s="42"/>
      <c r="H4" s="42"/>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6.75" customHeight="1" thickBot="1">
      <c r="A6" s="345" t="s">
        <v>323</v>
      </c>
      <c r="B6" s="345" t="s">
        <v>220</v>
      </c>
      <c r="C6" s="346" t="s">
        <v>221</v>
      </c>
      <c r="D6" s="346" t="s">
        <v>221</v>
      </c>
      <c r="E6" s="345" t="s">
        <v>222</v>
      </c>
      <c r="F6" s="345" t="s">
        <v>223</v>
      </c>
      <c r="G6" s="345" t="s">
        <v>224</v>
      </c>
      <c r="H6" s="345" t="s">
        <v>225</v>
      </c>
      <c r="I6" s="345" t="s">
        <v>226</v>
      </c>
      <c r="J6" s="345" t="s">
        <v>227</v>
      </c>
      <c r="K6" s="345" t="s">
        <v>228</v>
      </c>
      <c r="L6" s="345" t="s">
        <v>229</v>
      </c>
      <c r="M6" s="345" t="s">
        <v>230</v>
      </c>
      <c r="N6" s="345" t="s">
        <v>231</v>
      </c>
      <c r="O6" s="345" t="s">
        <v>232</v>
      </c>
      <c r="P6" s="345" t="s">
        <v>233</v>
      </c>
      <c r="Q6" s="345" t="s">
        <v>234</v>
      </c>
      <c r="R6" s="345" t="s">
        <v>235</v>
      </c>
    </row>
    <row r="7" spans="1:18">
      <c r="A7" s="347"/>
      <c r="B7" s="348"/>
      <c r="C7" s="789"/>
      <c r="D7" s="348"/>
      <c r="E7" s="348"/>
      <c r="F7" s="349"/>
      <c r="G7" s="350"/>
      <c r="H7" s="351"/>
      <c r="I7" s="352"/>
      <c r="J7" s="353"/>
      <c r="K7" s="354"/>
      <c r="L7" s="355"/>
      <c r="M7" s="356"/>
      <c r="N7" s="355"/>
      <c r="O7" s="357"/>
      <c r="P7" s="358"/>
      <c r="Q7" s="359"/>
      <c r="R7" s="360"/>
    </row>
    <row r="8" spans="1:18">
      <c r="A8" s="249" t="s">
        <v>236</v>
      </c>
      <c r="B8" s="250" t="s">
        <v>324</v>
      </c>
      <c r="C8" s="790" t="s">
        <v>238</v>
      </c>
      <c r="D8" s="250" t="s">
        <v>238</v>
      </c>
      <c r="E8" s="250" t="s">
        <v>301</v>
      </c>
      <c r="F8" s="251">
        <v>0.86850000000000005</v>
      </c>
      <c r="G8" s="252">
        <v>1152000000</v>
      </c>
      <c r="H8" s="253">
        <v>-795000000</v>
      </c>
      <c r="I8" s="252">
        <v>357000000</v>
      </c>
      <c r="J8" s="254" t="s">
        <v>302</v>
      </c>
      <c r="K8" s="255">
        <v>1.2500000000000001E-2</v>
      </c>
      <c r="L8" s="262">
        <v>1.553E-2</v>
      </c>
      <c r="M8" s="263" t="s">
        <v>519</v>
      </c>
      <c r="N8" s="258">
        <v>41808</v>
      </c>
      <c r="O8" s="256">
        <v>1416853.6666666667</v>
      </c>
      <c r="P8" s="259">
        <v>42064</v>
      </c>
      <c r="Q8" s="260">
        <v>56584</v>
      </c>
      <c r="R8" s="261" t="s">
        <v>251</v>
      </c>
    </row>
    <row r="9" spans="1:18">
      <c r="A9" s="249" t="s">
        <v>244</v>
      </c>
      <c r="B9" s="250" t="s">
        <v>325</v>
      </c>
      <c r="C9" s="790" t="s">
        <v>238</v>
      </c>
      <c r="D9" s="250" t="s">
        <v>238</v>
      </c>
      <c r="E9" s="250" t="s">
        <v>239</v>
      </c>
      <c r="F9" s="251" t="s">
        <v>240</v>
      </c>
      <c r="G9" s="252">
        <v>1250640000</v>
      </c>
      <c r="H9" s="253">
        <v>-282193000</v>
      </c>
      <c r="I9" s="252">
        <v>968447000</v>
      </c>
      <c r="J9" s="254" t="s">
        <v>241</v>
      </c>
      <c r="K9" s="255">
        <v>7.0000000000000001E-3</v>
      </c>
      <c r="L9" s="262">
        <v>1.2199999999999999E-2</v>
      </c>
      <c r="M9" s="263" t="s">
        <v>519</v>
      </c>
      <c r="N9" s="258">
        <v>41808</v>
      </c>
      <c r="O9" s="256">
        <v>2978040.856986301</v>
      </c>
      <c r="P9" s="259">
        <v>42430</v>
      </c>
      <c r="Q9" s="260">
        <v>56584</v>
      </c>
      <c r="R9" s="261" t="s">
        <v>251</v>
      </c>
    </row>
    <row r="10" spans="1:18">
      <c r="A10" s="249" t="s">
        <v>24</v>
      </c>
      <c r="B10" s="250" t="s">
        <v>326</v>
      </c>
      <c r="C10" s="790" t="s">
        <v>238</v>
      </c>
      <c r="D10" s="250" t="s">
        <v>238</v>
      </c>
      <c r="E10" s="250" t="s">
        <v>239</v>
      </c>
      <c r="F10" s="251" t="s">
        <v>240</v>
      </c>
      <c r="G10" s="252">
        <v>2500000000</v>
      </c>
      <c r="H10" s="253">
        <v>-2500000000</v>
      </c>
      <c r="I10" s="252">
        <v>0</v>
      </c>
      <c r="J10" s="254" t="s">
        <v>241</v>
      </c>
      <c r="K10" s="255">
        <v>1.2E-2</v>
      </c>
      <c r="L10" s="262" t="s">
        <v>242</v>
      </c>
      <c r="M10" s="263" t="s">
        <v>242</v>
      </c>
      <c r="N10" s="258" t="s">
        <v>242</v>
      </c>
      <c r="O10" s="256">
        <v>0</v>
      </c>
      <c r="P10" s="259">
        <v>40940</v>
      </c>
      <c r="Q10" s="260">
        <v>56584</v>
      </c>
      <c r="R10" s="261" t="s">
        <v>327</v>
      </c>
    </row>
    <row r="11" spans="1:18">
      <c r="A11" s="249" t="s">
        <v>247</v>
      </c>
      <c r="B11" s="250" t="s">
        <v>328</v>
      </c>
      <c r="C11" s="790" t="s">
        <v>238</v>
      </c>
      <c r="D11" s="250" t="s">
        <v>238</v>
      </c>
      <c r="E11" s="250" t="s">
        <v>239</v>
      </c>
      <c r="F11" s="251" t="s">
        <v>240</v>
      </c>
      <c r="G11" s="252">
        <v>2500000000</v>
      </c>
      <c r="H11" s="253">
        <v>-2500000000</v>
      </c>
      <c r="I11" s="252">
        <v>0</v>
      </c>
      <c r="J11" s="254" t="s">
        <v>241</v>
      </c>
      <c r="K11" s="255">
        <v>1.2E-2</v>
      </c>
      <c r="L11" s="262" t="s">
        <v>242</v>
      </c>
      <c r="M11" s="263" t="s">
        <v>242</v>
      </c>
      <c r="N11" s="258" t="s">
        <v>242</v>
      </c>
      <c r="O11" s="256">
        <v>0</v>
      </c>
      <c r="P11" s="259">
        <v>40940</v>
      </c>
      <c r="Q11" s="260">
        <v>56584</v>
      </c>
      <c r="R11" s="261" t="s">
        <v>327</v>
      </c>
    </row>
    <row r="12" spans="1:18">
      <c r="A12" s="249" t="s">
        <v>249</v>
      </c>
      <c r="B12" s="250" t="s">
        <v>329</v>
      </c>
      <c r="C12" s="790" t="s">
        <v>238</v>
      </c>
      <c r="D12" s="250" t="s">
        <v>238</v>
      </c>
      <c r="E12" s="250" t="s">
        <v>239</v>
      </c>
      <c r="F12" s="251" t="s">
        <v>240</v>
      </c>
      <c r="G12" s="252">
        <v>2500000000</v>
      </c>
      <c r="H12" s="253">
        <v>-2500000000</v>
      </c>
      <c r="I12" s="252">
        <v>0</v>
      </c>
      <c r="J12" s="254" t="s">
        <v>241</v>
      </c>
      <c r="K12" s="255">
        <v>1.2E-2</v>
      </c>
      <c r="L12" s="262" t="s">
        <v>242</v>
      </c>
      <c r="M12" s="263" t="s">
        <v>242</v>
      </c>
      <c r="N12" s="258" t="s">
        <v>242</v>
      </c>
      <c r="O12" s="256">
        <v>0</v>
      </c>
      <c r="P12" s="259">
        <v>40940</v>
      </c>
      <c r="Q12" s="260">
        <v>56584</v>
      </c>
      <c r="R12" s="261" t="s">
        <v>327</v>
      </c>
    </row>
    <row r="13" spans="1:18">
      <c r="A13" s="249" t="s">
        <v>252</v>
      </c>
      <c r="B13" s="250" t="s">
        <v>330</v>
      </c>
      <c r="C13" s="790" t="s">
        <v>238</v>
      </c>
      <c r="D13" s="250" t="s">
        <v>238</v>
      </c>
      <c r="E13" s="250" t="s">
        <v>239</v>
      </c>
      <c r="F13" s="251" t="s">
        <v>240</v>
      </c>
      <c r="G13" s="252">
        <v>2500000000</v>
      </c>
      <c r="H13" s="253">
        <v>-2500000000</v>
      </c>
      <c r="I13" s="252">
        <v>0</v>
      </c>
      <c r="J13" s="254" t="s">
        <v>241</v>
      </c>
      <c r="K13" s="255">
        <v>1.2E-2</v>
      </c>
      <c r="L13" s="262" t="s">
        <v>242</v>
      </c>
      <c r="M13" s="263" t="s">
        <v>242</v>
      </c>
      <c r="N13" s="258" t="s">
        <v>242</v>
      </c>
      <c r="O13" s="256">
        <v>0</v>
      </c>
      <c r="P13" s="259">
        <v>40940</v>
      </c>
      <c r="Q13" s="260">
        <v>56584</v>
      </c>
      <c r="R13" s="261" t="s">
        <v>327</v>
      </c>
    </row>
    <row r="14" spans="1:18">
      <c r="A14" s="249" t="s">
        <v>254</v>
      </c>
      <c r="B14" s="250" t="s">
        <v>331</v>
      </c>
      <c r="C14" s="790" t="s">
        <v>238</v>
      </c>
      <c r="D14" s="250" t="s">
        <v>238</v>
      </c>
      <c r="E14" s="250" t="s">
        <v>239</v>
      </c>
      <c r="F14" s="251" t="s">
        <v>240</v>
      </c>
      <c r="G14" s="252">
        <v>1750000000</v>
      </c>
      <c r="H14" s="253">
        <v>-1570000000</v>
      </c>
      <c r="I14" s="252">
        <v>180000000</v>
      </c>
      <c r="J14" s="254" t="s">
        <v>241</v>
      </c>
      <c r="K14" s="255">
        <v>1.2E-2</v>
      </c>
      <c r="L14" s="262">
        <v>1.72E-2</v>
      </c>
      <c r="M14" s="263" t="s">
        <v>519</v>
      </c>
      <c r="N14" s="258">
        <v>41808</v>
      </c>
      <c r="O14" s="256">
        <v>780361.64383561641</v>
      </c>
      <c r="P14" s="259">
        <v>42339</v>
      </c>
      <c r="Q14" s="260">
        <v>56584</v>
      </c>
      <c r="R14" s="261" t="s">
        <v>327</v>
      </c>
    </row>
    <row r="15" spans="1:18">
      <c r="A15" s="249" t="s">
        <v>50</v>
      </c>
      <c r="B15" s="250" t="s">
        <v>332</v>
      </c>
      <c r="C15" s="251" t="s">
        <v>264</v>
      </c>
      <c r="D15" s="250" t="s">
        <v>264</v>
      </c>
      <c r="E15" s="250" t="s">
        <v>239</v>
      </c>
      <c r="F15" s="251" t="s">
        <v>240</v>
      </c>
      <c r="G15" s="252">
        <v>2500000000</v>
      </c>
      <c r="H15" s="253">
        <v>-2096999993</v>
      </c>
      <c r="I15" s="252">
        <v>403000007</v>
      </c>
      <c r="J15" s="254" t="s">
        <v>241</v>
      </c>
      <c r="K15" s="255">
        <v>8.9999999999999993E-3</v>
      </c>
      <c r="L15" s="262">
        <v>1.4199999999999999E-2</v>
      </c>
      <c r="M15" s="263" t="s">
        <v>519</v>
      </c>
      <c r="N15" s="258">
        <v>41808</v>
      </c>
      <c r="O15" s="256">
        <v>1442408.7671232875</v>
      </c>
      <c r="P15" s="259">
        <v>42705</v>
      </c>
      <c r="Q15" s="260">
        <v>56584</v>
      </c>
      <c r="R15" s="261" t="s">
        <v>251</v>
      </c>
    </row>
    <row r="16" spans="1:18" ht="12.75" thickBot="1">
      <c r="A16" s="264"/>
      <c r="B16" s="265"/>
      <c r="C16" s="266"/>
      <c r="D16" s="265"/>
      <c r="E16" s="265"/>
      <c r="F16" s="266"/>
      <c r="G16" s="265"/>
      <c r="H16" s="266"/>
      <c r="I16" s="265"/>
      <c r="J16" s="266"/>
      <c r="K16" s="265"/>
      <c r="L16" s="266"/>
      <c r="M16" s="265"/>
      <c r="N16" s="266"/>
      <c r="O16" s="267"/>
      <c r="P16" s="266"/>
      <c r="Q16" s="265"/>
      <c r="R16" s="268"/>
    </row>
    <row r="17" spans="1:18">
      <c r="A17" s="231"/>
      <c r="B17" s="233"/>
      <c r="C17" s="233"/>
      <c r="D17" s="626">
        <v>41671</v>
      </c>
      <c r="E17" s="233"/>
      <c r="F17" s="233"/>
      <c r="G17" s="233"/>
      <c r="H17" s="233"/>
      <c r="I17" s="233"/>
      <c r="J17" s="233"/>
      <c r="K17" s="233"/>
      <c r="L17" s="233"/>
      <c r="M17" s="233"/>
      <c r="N17" s="233"/>
      <c r="O17" s="617"/>
      <c r="P17" s="233"/>
      <c r="Q17" s="233"/>
      <c r="R17" s="233"/>
    </row>
    <row r="18" spans="1:18">
      <c r="A18" s="231"/>
      <c r="B18" s="233"/>
      <c r="C18" s="233"/>
      <c r="D18" s="233"/>
      <c r="E18" s="233"/>
      <c r="F18" s="233"/>
      <c r="G18" s="233"/>
      <c r="H18" s="233"/>
      <c r="I18" s="233"/>
      <c r="J18" s="233"/>
      <c r="K18" s="233"/>
      <c r="L18" s="233"/>
      <c r="M18" s="233"/>
      <c r="N18" s="233"/>
      <c r="O18" s="617"/>
      <c r="P18" s="233"/>
      <c r="Q18" s="233"/>
      <c r="R18" s="233"/>
    </row>
    <row r="19" spans="1:18">
      <c r="A19" s="231" t="s">
        <v>522</v>
      </c>
      <c r="B19" s="42"/>
      <c r="C19" s="42"/>
      <c r="D19" s="42"/>
      <c r="E19" s="42"/>
      <c r="F19" s="269"/>
      <c r="G19" s="174"/>
      <c r="H19" s="174"/>
      <c r="I19" s="174"/>
      <c r="J19" s="174"/>
      <c r="K19" s="174"/>
      <c r="L19" s="278"/>
      <c r="M19" s="278"/>
      <c r="N19" s="270"/>
      <c r="O19" s="271"/>
      <c r="P19" s="42"/>
      <c r="Q19" s="45"/>
    </row>
    <row r="20" spans="1:18" ht="12.75" thickBot="1">
      <c r="A20" s="228"/>
      <c r="B20" s="174"/>
      <c r="C20" s="174"/>
      <c r="D20" s="174"/>
      <c r="E20" s="174"/>
      <c r="F20" s="272"/>
      <c r="G20" s="129"/>
      <c r="H20" s="273"/>
      <c r="I20" s="273"/>
      <c r="J20" s="274"/>
      <c r="K20" s="306"/>
      <c r="L20" s="276"/>
      <c r="M20" s="277"/>
      <c r="N20" s="281"/>
      <c r="O20" s="282"/>
      <c r="P20" s="279"/>
      <c r="Q20" s="280"/>
    </row>
    <row r="21" spans="1:18">
      <c r="A21" s="860" t="s">
        <v>333</v>
      </c>
      <c r="B21" s="860" t="s">
        <v>268</v>
      </c>
      <c r="C21" s="860" t="s">
        <v>269</v>
      </c>
      <c r="D21" s="860" t="s">
        <v>270</v>
      </c>
      <c r="E21" s="860" t="s">
        <v>271</v>
      </c>
      <c r="F21" s="272"/>
      <c r="G21" s="129"/>
      <c r="H21" s="273"/>
      <c r="I21" s="273"/>
      <c r="J21" s="274"/>
      <c r="K21" s="306"/>
      <c r="L21" s="276"/>
      <c r="M21" s="277"/>
      <c r="N21" s="281"/>
      <c r="O21" s="282"/>
      <c r="P21" s="279"/>
      <c r="Q21" s="280"/>
    </row>
    <row r="22" spans="1:18" ht="21.75" customHeight="1" thickBot="1">
      <c r="A22" s="861"/>
      <c r="B22" s="861"/>
      <c r="C22" s="861"/>
      <c r="D22" s="861"/>
      <c r="E22" s="861"/>
      <c r="F22" s="272"/>
      <c r="G22" s="129"/>
      <c r="H22" s="273"/>
      <c r="I22" s="273"/>
      <c r="J22" s="274"/>
      <c r="K22" s="306"/>
      <c r="L22" s="276"/>
      <c r="M22" s="277"/>
      <c r="N22" s="281"/>
      <c r="O22" s="282"/>
      <c r="P22" s="279"/>
      <c r="Q22" s="280"/>
    </row>
    <row r="23" spans="1:18">
      <c r="A23" s="428"/>
      <c r="B23" s="250"/>
      <c r="C23" s="251"/>
      <c r="D23" s="250"/>
      <c r="E23" s="427"/>
      <c r="F23" s="272"/>
      <c r="G23" s="129"/>
      <c r="H23" s="273"/>
      <c r="I23" s="273"/>
      <c r="J23" s="274"/>
      <c r="K23" s="306"/>
      <c r="L23" s="276"/>
      <c r="M23" s="277"/>
      <c r="N23" s="281"/>
      <c r="O23" s="282"/>
      <c r="P23" s="279"/>
      <c r="Q23" s="280"/>
    </row>
    <row r="24" spans="1:18">
      <c r="A24" s="428" t="s">
        <v>272</v>
      </c>
      <c r="B24" s="252">
        <f>F8*I8</f>
        <v>310054500</v>
      </c>
      <c r="C24" s="288">
        <f>B24/$B$33</f>
        <v>0.16656150899371794</v>
      </c>
      <c r="D24" s="289">
        <f>$B$31/$B$33</f>
        <v>0.21649190477931748</v>
      </c>
      <c r="E24" s="290">
        <f>D24+$C$36</f>
        <v>0.24039196601090906</v>
      </c>
      <c r="F24" s="287"/>
      <c r="G24" s="129"/>
      <c r="H24" s="129"/>
      <c r="I24" s="129"/>
      <c r="J24" s="129"/>
      <c r="K24" s="306"/>
      <c r="L24" s="276"/>
      <c r="M24" s="277"/>
      <c r="N24" s="277"/>
      <c r="O24" s="129"/>
      <c r="P24" s="279"/>
      <c r="Q24" s="279"/>
    </row>
    <row r="25" spans="1:18">
      <c r="A25" s="428" t="s">
        <v>273</v>
      </c>
      <c r="B25" s="252">
        <f>I9</f>
        <v>968447000</v>
      </c>
      <c r="C25" s="288">
        <f>B25/$B$33</f>
        <v>0.52025045177683005</v>
      </c>
      <c r="D25" s="289">
        <f>$B$31/$B$33</f>
        <v>0.21649190477931748</v>
      </c>
      <c r="E25" s="290">
        <f>D25+$C$36</f>
        <v>0.24039196601090906</v>
      </c>
      <c r="F25" s="269"/>
      <c r="G25" s="456"/>
      <c r="H25" s="129"/>
      <c r="I25" s="129"/>
      <c r="J25" s="129"/>
      <c r="K25" s="306"/>
      <c r="L25" s="276"/>
      <c r="M25" s="277"/>
      <c r="N25" s="277"/>
      <c r="O25" s="129"/>
      <c r="P25" s="279"/>
      <c r="Q25" s="279"/>
    </row>
    <row r="26" spans="1:18">
      <c r="A26" s="428" t="s">
        <v>274</v>
      </c>
      <c r="B26" s="252">
        <v>0</v>
      </c>
      <c r="C26" s="252">
        <v>0</v>
      </c>
      <c r="D26" s="252">
        <v>0</v>
      </c>
      <c r="E26" s="252">
        <v>0</v>
      </c>
      <c r="F26" s="269"/>
      <c r="G26" s="456"/>
      <c r="H26" s="129"/>
      <c r="I26" s="129"/>
      <c r="J26" s="129"/>
      <c r="K26" s="306"/>
      <c r="L26" s="276"/>
      <c r="M26" s="277"/>
      <c r="N26" s="277"/>
      <c r="O26" s="129"/>
      <c r="P26" s="279"/>
      <c r="Q26" s="279"/>
    </row>
    <row r="27" spans="1:18">
      <c r="A27" s="428" t="s">
        <v>275</v>
      </c>
      <c r="B27" s="252">
        <v>0</v>
      </c>
      <c r="C27" s="252">
        <v>0</v>
      </c>
      <c r="D27" s="252">
        <v>0</v>
      </c>
      <c r="E27" s="252">
        <v>0</v>
      </c>
      <c r="F27" s="287"/>
      <c r="G27" s="456"/>
      <c r="H27" s="174"/>
      <c r="I27" s="174"/>
      <c r="J27" s="174"/>
      <c r="K27" s="174"/>
      <c r="L27" s="174"/>
      <c r="M27" s="174"/>
      <c r="N27" s="174"/>
      <c r="O27" s="174"/>
      <c r="P27" s="174"/>
      <c r="Q27" s="174"/>
    </row>
    <row r="28" spans="1:18">
      <c r="A28" s="428" t="s">
        <v>276</v>
      </c>
      <c r="B28" s="252">
        <v>0</v>
      </c>
      <c r="C28" s="252">
        <v>0</v>
      </c>
      <c r="D28" s="252">
        <v>0</v>
      </c>
      <c r="E28" s="252">
        <v>0</v>
      </c>
      <c r="F28" s="269"/>
      <c r="G28" s="456"/>
      <c r="H28" s="174"/>
      <c r="I28" s="174"/>
      <c r="J28" s="174"/>
      <c r="K28" s="174"/>
      <c r="L28" s="174"/>
      <c r="M28" s="174"/>
      <c r="N28" s="174"/>
      <c r="O28" s="174"/>
      <c r="P28" s="174"/>
      <c r="Q28" s="174"/>
    </row>
    <row r="29" spans="1:18">
      <c r="A29" s="428" t="s">
        <v>277</v>
      </c>
      <c r="B29" s="252">
        <v>0</v>
      </c>
      <c r="C29" s="252">
        <v>0</v>
      </c>
      <c r="D29" s="252">
        <v>0</v>
      </c>
      <c r="E29" s="252">
        <v>0</v>
      </c>
      <c r="F29" s="269"/>
      <c r="G29" s="456"/>
      <c r="H29" s="174"/>
      <c r="I29" s="174"/>
      <c r="J29" s="174"/>
      <c r="K29" s="174"/>
      <c r="L29" s="174"/>
      <c r="M29" s="174"/>
      <c r="N29" s="174"/>
      <c r="O29" s="174"/>
      <c r="P29" s="174"/>
      <c r="Q29" s="174"/>
    </row>
    <row r="30" spans="1:18">
      <c r="A30" s="428" t="s">
        <v>278</v>
      </c>
      <c r="B30" s="252">
        <f>I14</f>
        <v>180000000</v>
      </c>
      <c r="C30" s="288">
        <f>B30/$B$33</f>
        <v>9.6696134450134502E-2</v>
      </c>
      <c r="D30" s="289">
        <f>$B$31/$B$33</f>
        <v>0.21649190477931748</v>
      </c>
      <c r="E30" s="290">
        <f>D30+$C$36</f>
        <v>0.24039196601090906</v>
      </c>
      <c r="F30" s="269"/>
      <c r="G30" s="456"/>
      <c r="H30" s="42"/>
      <c r="I30" s="42"/>
      <c r="J30" s="42"/>
      <c r="K30" s="42"/>
      <c r="L30" s="42"/>
      <c r="M30" s="42"/>
      <c r="N30" s="42"/>
      <c r="O30" s="42"/>
      <c r="P30" s="42"/>
      <c r="Q30" s="42"/>
    </row>
    <row r="31" spans="1:18">
      <c r="A31" s="428" t="s">
        <v>319</v>
      </c>
      <c r="B31" s="252">
        <f>I15</f>
        <v>403000007</v>
      </c>
      <c r="C31" s="288">
        <f>B31/$B$33</f>
        <v>0.21649190477931748</v>
      </c>
      <c r="D31" s="289">
        <f>$B$31/$B$33</f>
        <v>0.21649190477931748</v>
      </c>
      <c r="E31" s="290">
        <f>D31+$C$36</f>
        <v>0.24039196601090906</v>
      </c>
      <c r="F31" s="269"/>
      <c r="G31" s="456"/>
      <c r="H31" s="42"/>
      <c r="I31" s="42"/>
      <c r="J31" s="42"/>
      <c r="K31" s="42"/>
      <c r="L31" s="42"/>
      <c r="M31" s="42"/>
      <c r="N31" s="42"/>
      <c r="O31" s="42"/>
      <c r="P31" s="42"/>
      <c r="Q31" s="42"/>
    </row>
    <row r="32" spans="1:18" ht="12.75" thickBot="1">
      <c r="A32" s="283"/>
      <c r="B32" s="293"/>
      <c r="C32" s="435"/>
      <c r="D32" s="457"/>
      <c r="E32" s="458"/>
      <c r="F32" s="296"/>
      <c r="G32" s="456"/>
      <c r="H32" s="297"/>
      <c r="I32" s="297"/>
      <c r="J32" s="297"/>
      <c r="K32" s="297"/>
      <c r="L32" s="297"/>
      <c r="M32" s="297"/>
      <c r="N32" s="297"/>
      <c r="O32" s="297"/>
      <c r="P32" s="297"/>
      <c r="Q32" s="297"/>
    </row>
    <row r="33" spans="1:17">
      <c r="A33" s="283"/>
      <c r="B33" s="864">
        <f>SUM(B24:B31)</f>
        <v>1861501507</v>
      </c>
      <c r="C33" s="866">
        <f>SUM(C24:C31)</f>
        <v>0.99999999999999989</v>
      </c>
      <c r="D33" s="304"/>
      <c r="E33" s="305"/>
      <c r="F33" s="287"/>
      <c r="G33" s="456"/>
      <c r="H33" s="174"/>
      <c r="I33" s="174"/>
      <c r="J33" s="174"/>
      <c r="K33" s="174"/>
      <c r="L33" s="174"/>
      <c r="M33" s="174"/>
      <c r="N33" s="174"/>
      <c r="O33" s="174"/>
      <c r="P33" s="174"/>
      <c r="Q33" s="174"/>
    </row>
    <row r="34" spans="1:17" ht="12.75" thickBot="1">
      <c r="A34" s="283"/>
      <c r="B34" s="865"/>
      <c r="C34" s="867"/>
      <c r="D34" s="304"/>
      <c r="E34" s="305"/>
      <c r="F34" s="287"/>
      <c r="G34" s="456"/>
      <c r="H34" s="129"/>
      <c r="I34" s="129"/>
      <c r="J34" s="129"/>
      <c r="K34" s="306"/>
      <c r="L34" s="276"/>
      <c r="M34" s="277"/>
      <c r="N34" s="277"/>
      <c r="O34" s="307"/>
      <c r="P34" s="279"/>
      <c r="Q34" s="279"/>
    </row>
    <row r="35" spans="1:17">
      <c r="A35" s="308"/>
      <c r="B35" s="309"/>
      <c r="C35" s="310"/>
      <c r="D35" s="309"/>
      <c r="E35" s="311"/>
      <c r="F35" s="287"/>
      <c r="G35" s="456"/>
      <c r="H35" s="129"/>
      <c r="I35" s="129"/>
      <c r="J35" s="129"/>
      <c r="K35" s="306"/>
      <c r="L35" s="276"/>
      <c r="M35" s="277"/>
      <c r="N35" s="277"/>
      <c r="O35" s="307"/>
      <c r="P35" s="279"/>
      <c r="Q35" s="279"/>
    </row>
    <row r="36" spans="1:17">
      <c r="A36" s="319" t="s">
        <v>284</v>
      </c>
      <c r="B36" s="321">
        <v>44490000</v>
      </c>
      <c r="C36" s="288">
        <f>B36/B33</f>
        <v>2.3900061231591579E-2</v>
      </c>
      <c r="D36" s="304"/>
      <c r="E36" s="305"/>
      <c r="F36" s="174"/>
      <c r="G36" s="174"/>
      <c r="H36" s="174"/>
      <c r="I36" s="174"/>
      <c r="J36" s="174"/>
      <c r="K36" s="174"/>
      <c r="L36" s="174"/>
      <c r="M36" s="174"/>
      <c r="N36" s="174"/>
      <c r="O36" s="174"/>
      <c r="P36" s="174"/>
      <c r="Q36" s="174"/>
    </row>
    <row r="37" spans="1:17" ht="12.75" thickBot="1">
      <c r="A37" s="459"/>
      <c r="B37" s="316"/>
      <c r="C37" s="226"/>
      <c r="D37" s="315"/>
      <c r="E37" s="316"/>
      <c r="F37" s="42"/>
      <c r="G37" s="174"/>
      <c r="H37" s="174"/>
      <c r="I37" s="174"/>
      <c r="J37" s="174"/>
      <c r="K37" s="174"/>
      <c r="L37" s="278"/>
      <c r="M37" s="278"/>
      <c r="N37" s="270"/>
      <c r="O37" s="271"/>
      <c r="P37" s="42"/>
      <c r="Q37" s="45"/>
    </row>
    <row r="38" spans="1:17">
      <c r="A38" s="116" t="s">
        <v>285</v>
      </c>
      <c r="B38" s="42"/>
      <c r="C38" s="42"/>
      <c r="D38" s="42"/>
      <c r="E38" s="42"/>
      <c r="F38" s="42"/>
      <c r="G38" s="174"/>
      <c r="H38" s="174"/>
      <c r="I38" s="174"/>
      <c r="J38" s="174"/>
      <c r="K38" s="174"/>
      <c r="L38" s="278"/>
      <c r="M38" s="278"/>
      <c r="N38" s="270"/>
      <c r="O38" s="271"/>
      <c r="P38" s="42"/>
      <c r="Q38" s="45"/>
    </row>
    <row r="39" spans="1:17" ht="12.75" thickBot="1">
      <c r="A39" s="228"/>
      <c r="B39" s="42"/>
      <c r="C39" s="42"/>
      <c r="D39" s="42"/>
      <c r="E39" s="42"/>
      <c r="F39" s="42"/>
      <c r="G39" s="174"/>
      <c r="H39" s="174"/>
      <c r="I39" s="174"/>
      <c r="J39" s="174"/>
      <c r="K39" s="174"/>
      <c r="L39" s="278"/>
      <c r="M39" s="278"/>
      <c r="N39" s="270"/>
      <c r="O39" s="271"/>
      <c r="P39" s="42"/>
      <c r="Q39" s="45"/>
    </row>
    <row r="40" spans="1:17">
      <c r="A40" s="853" t="s">
        <v>334</v>
      </c>
      <c r="B40" s="317"/>
      <c r="C40" s="42"/>
      <c r="D40" s="42"/>
      <c r="E40" s="42"/>
      <c r="F40" s="42"/>
      <c r="G40" s="174"/>
      <c r="H40" s="174"/>
      <c r="I40" s="174"/>
      <c r="J40" s="174"/>
      <c r="K40" s="174"/>
      <c r="L40" s="278"/>
      <c r="M40" s="278"/>
      <c r="N40" s="270"/>
      <c r="O40" s="271"/>
      <c r="P40" s="42"/>
      <c r="Q40" s="45"/>
    </row>
    <row r="41" spans="1:17" ht="13.5" customHeight="1" thickBot="1">
      <c r="A41" s="854"/>
      <c r="B41" s="318"/>
      <c r="C41" s="228"/>
      <c r="D41" s="228"/>
      <c r="E41" s="228"/>
      <c r="F41" s="228"/>
      <c r="G41" s="228"/>
      <c r="H41" s="228"/>
      <c r="I41" s="228"/>
      <c r="J41" s="228"/>
      <c r="K41" s="228"/>
      <c r="L41" s="228"/>
      <c r="M41" s="228"/>
      <c r="N41" s="228"/>
      <c r="O41" s="228"/>
      <c r="P41" s="228"/>
      <c r="Q41" s="228"/>
    </row>
    <row r="42" spans="1:17">
      <c r="A42" s="319" t="s">
        <v>287</v>
      </c>
      <c r="B42" s="320">
        <v>44490000</v>
      </c>
      <c r="C42" s="228"/>
      <c r="D42" s="228"/>
      <c r="E42" s="228"/>
      <c r="F42" s="228"/>
      <c r="G42" s="228"/>
      <c r="H42" s="228"/>
      <c r="I42" s="228"/>
      <c r="J42" s="228"/>
      <c r="K42" s="228"/>
      <c r="L42" s="228"/>
      <c r="M42" s="228"/>
      <c r="N42" s="228"/>
      <c r="O42" s="228"/>
      <c r="P42" s="228"/>
      <c r="Q42" s="228"/>
    </row>
    <row r="43" spans="1:17">
      <c r="A43" s="319" t="s">
        <v>288</v>
      </c>
      <c r="B43" s="321">
        <v>0</v>
      </c>
      <c r="C43" s="228"/>
      <c r="D43" s="228"/>
      <c r="E43" s="228"/>
      <c r="F43" s="228"/>
      <c r="G43" s="228"/>
      <c r="H43" s="228"/>
      <c r="I43" s="228"/>
      <c r="J43" s="228"/>
      <c r="K43" s="228"/>
      <c r="L43" s="228"/>
      <c r="M43" s="228"/>
      <c r="N43" s="228"/>
      <c r="O43" s="228"/>
      <c r="P43" s="228"/>
      <c r="Q43" s="228"/>
    </row>
    <row r="44" spans="1:17">
      <c r="A44" s="319" t="s">
        <v>289</v>
      </c>
      <c r="B44" s="321">
        <v>0</v>
      </c>
      <c r="C44" s="228"/>
      <c r="D44" s="228"/>
      <c r="E44" s="228"/>
      <c r="F44" s="228"/>
      <c r="G44" s="228"/>
      <c r="H44" s="228"/>
      <c r="I44" s="228"/>
      <c r="J44" s="228"/>
      <c r="K44" s="228"/>
      <c r="L44" s="228"/>
      <c r="M44" s="228"/>
      <c r="N44" s="228"/>
      <c r="O44" s="228"/>
      <c r="P44" s="228"/>
      <c r="Q44" s="228"/>
    </row>
    <row r="45" spans="1:17" ht="12.75" thickBot="1">
      <c r="A45" s="322" t="s">
        <v>290</v>
      </c>
      <c r="B45" s="323">
        <v>44490000</v>
      </c>
      <c r="C45" s="228"/>
      <c r="D45" s="228"/>
      <c r="E45" s="228"/>
      <c r="F45" s="228"/>
      <c r="G45" s="228"/>
      <c r="H45" s="228"/>
      <c r="I45" s="228"/>
      <c r="J45" s="228"/>
      <c r="K45" s="228"/>
      <c r="L45" s="228"/>
      <c r="M45" s="228"/>
      <c r="N45" s="228"/>
      <c r="O45" s="228"/>
      <c r="P45" s="228"/>
      <c r="Q45" s="228"/>
    </row>
    <row r="46" spans="1:17" ht="12.75" thickBot="1">
      <c r="A46" s="231"/>
      <c r="B46" s="231"/>
      <c r="C46" s="228"/>
      <c r="D46" s="228"/>
      <c r="E46" s="228"/>
      <c r="F46" s="228"/>
      <c r="G46" s="228"/>
      <c r="H46" s="228"/>
      <c r="I46" s="228"/>
      <c r="J46" s="228"/>
      <c r="K46" s="228"/>
      <c r="L46" s="228"/>
      <c r="M46" s="228"/>
      <c r="N46" s="228"/>
      <c r="O46" s="228"/>
      <c r="P46" s="228"/>
      <c r="Q46" s="228"/>
    </row>
    <row r="47" spans="1:17">
      <c r="A47" s="853" t="s">
        <v>335</v>
      </c>
      <c r="B47" s="317"/>
      <c r="C47" s="228"/>
      <c r="D47" s="228"/>
      <c r="E47" s="228"/>
      <c r="F47" s="228"/>
      <c r="G47" s="228"/>
      <c r="H47" s="228"/>
      <c r="I47" s="228"/>
      <c r="J47" s="228"/>
      <c r="K47" s="228"/>
      <c r="L47" s="228"/>
      <c r="M47" s="228"/>
      <c r="N47" s="228"/>
      <c r="O47" s="228"/>
      <c r="P47" s="228"/>
      <c r="Q47" s="228"/>
    </row>
    <row r="48" spans="1:17" ht="13.5" customHeight="1" thickBot="1">
      <c r="A48" s="854"/>
      <c r="B48" s="318"/>
      <c r="C48" s="228"/>
      <c r="D48" s="228"/>
      <c r="E48" s="228"/>
      <c r="F48" s="228"/>
      <c r="G48" s="228"/>
      <c r="H48" s="228"/>
      <c r="I48" s="228"/>
      <c r="J48" s="228"/>
      <c r="K48" s="228"/>
      <c r="L48" s="228"/>
      <c r="M48" s="228"/>
      <c r="N48" s="228"/>
      <c r="O48" s="228"/>
      <c r="P48" s="228"/>
      <c r="Q48" s="228"/>
    </row>
    <row r="49" spans="1:17">
      <c r="A49" s="236"/>
      <c r="B49" s="326"/>
      <c r="C49" s="228"/>
      <c r="D49" s="228"/>
      <c r="E49" s="228"/>
      <c r="F49" s="228"/>
      <c r="G49" s="228"/>
      <c r="H49" s="228"/>
      <c r="I49" s="228"/>
      <c r="J49" s="228"/>
      <c r="K49" s="228"/>
      <c r="L49" s="228"/>
      <c r="M49" s="228"/>
      <c r="N49" s="228"/>
      <c r="O49" s="228"/>
      <c r="P49" s="228"/>
      <c r="Q49" s="228"/>
    </row>
    <row r="50" spans="1:17" ht="12.75" thickBot="1">
      <c r="A50" s="327" t="s">
        <v>520</v>
      </c>
      <c r="B50" s="328">
        <v>1.8721085487710454E-2</v>
      </c>
      <c r="C50" s="228"/>
      <c r="D50" s="228"/>
      <c r="E50" s="228"/>
      <c r="F50" s="228"/>
      <c r="G50" s="228"/>
      <c r="H50" s="228"/>
      <c r="I50" s="228"/>
      <c r="J50" s="228"/>
      <c r="K50" s="228"/>
      <c r="L50" s="228"/>
      <c r="M50" s="228"/>
      <c r="N50" s="228"/>
      <c r="O50" s="228"/>
      <c r="P50" s="228"/>
      <c r="Q50" s="228"/>
    </row>
    <row r="51" spans="1:17">
      <c r="A51" s="857" t="s">
        <v>292</v>
      </c>
      <c r="B51" s="857"/>
      <c r="C51" s="228"/>
      <c r="D51" s="228"/>
      <c r="E51" s="228"/>
      <c r="F51" s="228"/>
      <c r="G51" s="228"/>
      <c r="H51" s="228"/>
      <c r="I51" s="228"/>
      <c r="J51" s="228"/>
      <c r="K51" s="228"/>
      <c r="L51" s="228"/>
      <c r="M51" s="228"/>
      <c r="N51" s="228"/>
      <c r="O51" s="228"/>
      <c r="P51" s="228"/>
      <c r="Q51" s="228"/>
    </row>
    <row r="52" spans="1:17">
      <c r="A52" s="858"/>
      <c r="B52" s="858"/>
      <c r="C52" s="228"/>
      <c r="D52" s="228"/>
      <c r="E52" s="228"/>
      <c r="F52" s="228"/>
      <c r="G52" s="228"/>
      <c r="H52" s="228"/>
      <c r="I52" s="228"/>
      <c r="J52" s="228"/>
      <c r="K52" s="228"/>
      <c r="L52" s="228"/>
      <c r="M52" s="228"/>
      <c r="N52" s="228"/>
      <c r="O52" s="228"/>
      <c r="P52" s="228"/>
      <c r="Q52" s="228"/>
    </row>
    <row r="53" spans="1:17">
      <c r="A53" s="228"/>
      <c r="B53" s="228"/>
      <c r="C53" s="228"/>
      <c r="D53" s="228"/>
      <c r="E53" s="228"/>
      <c r="F53" s="228"/>
      <c r="G53" s="228"/>
      <c r="H53" s="228"/>
      <c r="I53" s="228"/>
      <c r="J53" s="228"/>
      <c r="K53" s="228"/>
      <c r="L53" s="228"/>
      <c r="M53" s="228"/>
      <c r="N53" s="228"/>
      <c r="O53" s="228"/>
      <c r="P53" s="228"/>
      <c r="Q53" s="228"/>
    </row>
    <row r="54" spans="1:17">
      <c r="A54" s="228"/>
      <c r="B54" s="228"/>
      <c r="C54" s="228"/>
      <c r="D54" s="228"/>
      <c r="E54" s="228"/>
      <c r="F54" s="228"/>
      <c r="G54" s="228"/>
      <c r="H54" s="228"/>
      <c r="I54" s="228"/>
      <c r="J54" s="228"/>
      <c r="K54" s="228"/>
      <c r="L54" s="228"/>
      <c r="M54" s="228"/>
      <c r="N54" s="228"/>
      <c r="O54" s="228"/>
      <c r="P54" s="228"/>
      <c r="Q54" s="228"/>
    </row>
    <row r="55" spans="1:17">
      <c r="A55" s="228"/>
      <c r="B55" s="228"/>
      <c r="C55" s="228"/>
      <c r="D55" s="228"/>
      <c r="E55" s="228"/>
      <c r="F55" s="228"/>
      <c r="G55" s="228"/>
      <c r="H55" s="228"/>
      <c r="I55" s="228"/>
      <c r="J55" s="228"/>
      <c r="K55" s="228"/>
      <c r="L55" s="228"/>
      <c r="M55" s="228"/>
      <c r="N55" s="228"/>
      <c r="O55" s="228"/>
      <c r="P55" s="228"/>
      <c r="Q55" s="228"/>
    </row>
    <row r="56" spans="1:17">
      <c r="A56" s="228"/>
      <c r="B56" s="228"/>
      <c r="C56" s="228"/>
      <c r="D56" s="228"/>
      <c r="E56" s="228"/>
      <c r="F56" s="228"/>
      <c r="G56" s="228"/>
      <c r="H56" s="228"/>
      <c r="I56" s="228"/>
      <c r="J56" s="228"/>
      <c r="K56" s="228"/>
      <c r="L56" s="228"/>
      <c r="M56" s="228"/>
      <c r="N56" s="228"/>
      <c r="O56" s="228"/>
      <c r="P56" s="228"/>
      <c r="Q56" s="228"/>
    </row>
    <row r="57" spans="1:17">
      <c r="A57" s="228"/>
      <c r="B57" s="228"/>
      <c r="C57" s="228"/>
      <c r="D57" s="228"/>
      <c r="E57" s="228"/>
      <c r="F57" s="228"/>
      <c r="G57" s="228"/>
      <c r="H57" s="228"/>
      <c r="I57" s="228"/>
      <c r="J57" s="228"/>
      <c r="K57" s="228"/>
      <c r="L57" s="228"/>
      <c r="M57" s="228"/>
      <c r="N57" s="228"/>
      <c r="O57" s="228"/>
      <c r="P57" s="228"/>
      <c r="Q57" s="228"/>
    </row>
    <row r="58" spans="1:17">
      <c r="A58" s="228"/>
      <c r="B58" s="228"/>
      <c r="C58" s="228"/>
      <c r="D58" s="228"/>
      <c r="E58" s="228"/>
      <c r="F58" s="228"/>
      <c r="G58" s="228"/>
      <c r="H58" s="228"/>
      <c r="I58" s="228"/>
      <c r="J58" s="228"/>
      <c r="K58" s="228"/>
      <c r="L58" s="228"/>
      <c r="M58" s="228"/>
      <c r="N58" s="228"/>
      <c r="O58" s="228"/>
      <c r="P58" s="228"/>
      <c r="Q58" s="228"/>
    </row>
    <row r="59" spans="1:17">
      <c r="A59" s="228"/>
      <c r="B59" s="228"/>
      <c r="C59" s="228"/>
      <c r="D59" s="228"/>
      <c r="E59" s="228"/>
      <c r="F59" s="228"/>
      <c r="G59" s="228"/>
      <c r="H59" s="228"/>
      <c r="I59" s="228"/>
      <c r="J59" s="228"/>
      <c r="K59" s="228"/>
      <c r="L59" s="228"/>
      <c r="M59" s="228"/>
      <c r="N59" s="228"/>
      <c r="O59" s="228"/>
      <c r="P59" s="228"/>
      <c r="Q59" s="228"/>
    </row>
    <row r="60" spans="1:17">
      <c r="A60" s="228"/>
      <c r="B60" s="228"/>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May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topLeftCell="A10" zoomScaleNormal="100" workbookViewId="0">
      <selection activeCell="M39" sqref="M39"/>
    </sheetView>
  </sheetViews>
  <sheetFormatPr defaultRowHeight="12"/>
  <cols>
    <col min="1" max="1" width="59.42578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2" ht="12.75" thickBot="1">
      <c r="A2" s="84" t="s">
        <v>336</v>
      </c>
      <c r="B2" s="460"/>
      <c r="C2" s="460"/>
      <c r="D2" s="460"/>
      <c r="E2" s="460"/>
      <c r="F2" s="460"/>
      <c r="G2" s="460"/>
      <c r="H2" s="460"/>
      <c r="I2" s="460"/>
      <c r="J2" s="460"/>
      <c r="K2" s="460"/>
      <c r="L2" s="460"/>
    </row>
    <row r="3" spans="1:12" ht="12.75" thickBot="1">
      <c r="A3" s="461"/>
      <c r="B3" s="461"/>
      <c r="C3" s="462"/>
      <c r="D3" s="179"/>
      <c r="E3" s="461"/>
      <c r="F3" s="179"/>
    </row>
    <row r="4" spans="1:12">
      <c r="A4" s="75" t="s">
        <v>337</v>
      </c>
      <c r="B4" s="463">
        <v>0</v>
      </c>
      <c r="C4" s="174"/>
      <c r="D4" s="174"/>
      <c r="E4" s="174"/>
      <c r="F4" s="174"/>
    </row>
    <row r="5" spans="1:12">
      <c r="A5" s="93" t="s">
        <v>338</v>
      </c>
      <c r="B5" s="464">
        <v>0</v>
      </c>
      <c r="C5" s="462"/>
      <c r="D5" s="465"/>
      <c r="E5" s="174"/>
      <c r="F5" s="174"/>
    </row>
    <row r="6" spans="1:12">
      <c r="A6" s="93" t="s">
        <v>339</v>
      </c>
      <c r="B6" s="464">
        <v>0</v>
      </c>
      <c r="C6" s="462"/>
      <c r="D6" s="42"/>
      <c r="E6" s="42"/>
      <c r="F6" s="42"/>
    </row>
    <row r="7" spans="1:12">
      <c r="A7" s="93" t="s">
        <v>340</v>
      </c>
      <c r="B7" s="464">
        <v>0</v>
      </c>
      <c r="C7" s="462"/>
      <c r="D7" s="42"/>
      <c r="E7" s="42"/>
      <c r="F7" s="42"/>
    </row>
    <row r="8" spans="1:12">
      <c r="A8" s="93" t="s">
        <v>341</v>
      </c>
      <c r="B8" s="464">
        <v>0</v>
      </c>
      <c r="C8" s="462"/>
      <c r="D8" s="465"/>
      <c r="E8" s="174"/>
      <c r="F8" s="174"/>
    </row>
    <row r="9" spans="1:12" ht="12.75" thickBot="1">
      <c r="A9" s="466" t="s">
        <v>342</v>
      </c>
      <c r="B9" s="467">
        <v>0</v>
      </c>
      <c r="C9" s="462"/>
      <c r="D9" s="465"/>
      <c r="E9" s="174"/>
      <c r="F9" s="174"/>
    </row>
    <row r="10" spans="1:12">
      <c r="A10" s="41"/>
      <c r="B10" s="41"/>
      <c r="C10" s="468"/>
      <c r="D10" s="469"/>
      <c r="E10" s="174"/>
      <c r="F10" s="174"/>
    </row>
    <row r="11" spans="1:12" ht="12.75" thickBot="1">
      <c r="A11" s="461"/>
      <c r="B11" s="461"/>
      <c r="C11" s="462"/>
      <c r="D11" s="179"/>
      <c r="E11" s="461"/>
      <c r="F11" s="179"/>
    </row>
    <row r="12" spans="1:12">
      <c r="A12" s="470" t="s">
        <v>343</v>
      </c>
      <c r="B12" s="471"/>
      <c r="C12" s="42"/>
      <c r="D12" s="202" t="s">
        <v>344</v>
      </c>
      <c r="E12" s="776">
        <v>0</v>
      </c>
    </row>
    <row r="13" spans="1:12" ht="12.75" thickBot="1">
      <c r="A13" s="472"/>
      <c r="B13" s="473"/>
      <c r="C13" s="42"/>
      <c r="D13" s="474"/>
      <c r="E13" s="475"/>
    </row>
    <row r="14" spans="1:12">
      <c r="A14" s="93" t="s">
        <v>287</v>
      </c>
      <c r="B14" s="476">
        <v>20450000</v>
      </c>
      <c r="C14" s="42"/>
    </row>
    <row r="15" spans="1:12">
      <c r="A15" s="93" t="s">
        <v>288</v>
      </c>
      <c r="B15" s="477"/>
      <c r="C15" s="42"/>
      <c r="D15" s="621"/>
    </row>
    <row r="16" spans="1:12">
      <c r="A16" s="93" t="s">
        <v>289</v>
      </c>
      <c r="B16" s="477"/>
      <c r="C16" s="42"/>
    </row>
    <row r="17" spans="1:6" ht="12.75" thickBot="1">
      <c r="A17" s="83" t="s">
        <v>290</v>
      </c>
      <c r="B17" s="478">
        <v>20450000</v>
      </c>
      <c r="C17" s="42"/>
      <c r="D17" s="625"/>
      <c r="E17" s="461"/>
      <c r="F17" s="44"/>
    </row>
    <row r="18" spans="1:6">
      <c r="A18" s="42"/>
      <c r="B18" s="42"/>
      <c r="C18" s="462"/>
      <c r="D18" s="42"/>
      <c r="E18" s="42"/>
      <c r="F18" s="42"/>
    </row>
    <row r="19" spans="1:6" ht="12.75" thickBot="1">
      <c r="A19" s="42"/>
      <c r="B19" s="42"/>
      <c r="C19" s="42"/>
      <c r="D19" s="42"/>
      <c r="E19" s="42"/>
      <c r="F19" s="44"/>
    </row>
    <row r="20" spans="1:6">
      <c r="A20" s="470" t="s">
        <v>345</v>
      </c>
      <c r="B20" s="479"/>
      <c r="C20" s="44"/>
      <c r="D20" s="44"/>
      <c r="E20" s="44"/>
      <c r="F20" s="42"/>
    </row>
    <row r="21" spans="1:6" ht="12.75" thickBot="1">
      <c r="A21" s="472"/>
      <c r="B21" s="480"/>
      <c r="C21" s="44"/>
      <c r="D21" s="44"/>
      <c r="E21" s="44"/>
      <c r="F21" s="42"/>
    </row>
    <row r="22" spans="1:6">
      <c r="A22" s="481"/>
      <c r="B22" s="482"/>
      <c r="C22" s="44"/>
      <c r="D22" s="483"/>
      <c r="E22" s="483"/>
      <c r="F22" s="41"/>
    </row>
    <row r="23" spans="1:6" ht="12.75" thickBot="1">
      <c r="A23" s="327" t="s">
        <v>520</v>
      </c>
      <c r="B23" s="484">
        <v>1.9031472890435899E-2</v>
      </c>
      <c r="C23" s="44"/>
      <c r="D23" s="483"/>
      <c r="E23" s="483"/>
      <c r="F23" s="41"/>
    </row>
    <row r="24" spans="1:6" ht="12" customHeight="1">
      <c r="A24" s="868"/>
      <c r="B24" s="868"/>
      <c r="C24" s="44"/>
      <c r="D24" s="465"/>
      <c r="E24" s="465"/>
      <c r="F24" s="465"/>
    </row>
    <row r="25" spans="1:6">
      <c r="A25" s="869"/>
      <c r="B25" s="869"/>
    </row>
    <row r="29" spans="1:6">
      <c r="A29" s="42"/>
      <c r="B29" s="42"/>
      <c r="C29" s="485"/>
    </row>
    <row r="30" spans="1:6">
      <c r="A30" s="485"/>
      <c r="B30" s="485"/>
      <c r="C30" s="485"/>
    </row>
    <row r="31" spans="1:6">
      <c r="A31" s="485"/>
      <c r="B31" s="485"/>
      <c r="C31" s="485"/>
    </row>
    <row r="32" spans="1:6">
      <c r="A32" s="485"/>
      <c r="B32" s="485"/>
      <c r="C32" s="485"/>
    </row>
    <row r="33" spans="1:3">
      <c r="A33" s="485"/>
      <c r="B33" s="485"/>
      <c r="C33" s="485"/>
    </row>
    <row r="34" spans="1:3" ht="18" customHeight="1">
      <c r="A34" s="485"/>
      <c r="B34" s="485"/>
      <c r="C34" s="485"/>
    </row>
    <row r="35" spans="1:3">
      <c r="A35" s="485"/>
      <c r="B35" s="485"/>
      <c r="C35" s="485"/>
    </row>
    <row r="36" spans="1:3">
      <c r="A36" s="485"/>
      <c r="B36" s="485"/>
      <c r="C36" s="485"/>
    </row>
    <row r="37" spans="1:3">
      <c r="A37" s="485"/>
      <c r="B37" s="485"/>
      <c r="C37" s="485"/>
    </row>
    <row r="38" spans="1:3">
      <c r="A38" s="485"/>
      <c r="B38" s="485"/>
      <c r="C38" s="485"/>
    </row>
    <row r="39" spans="1:3">
      <c r="A39" s="485"/>
      <c r="B39" s="485"/>
      <c r="C39" s="485"/>
    </row>
    <row r="40" spans="1:3">
      <c r="A40" s="485"/>
      <c r="B40" s="485"/>
      <c r="C40" s="485"/>
    </row>
    <row r="41" spans="1:3" ht="12.75" customHeight="1">
      <c r="A41" s="485"/>
      <c r="B41" s="485"/>
      <c r="C41" s="485"/>
    </row>
    <row r="42" spans="1:3">
      <c r="A42" s="485"/>
      <c r="B42" s="485"/>
      <c r="C42" s="485"/>
    </row>
    <row r="43" spans="1:3">
      <c r="A43" s="485"/>
      <c r="B43" s="485"/>
      <c r="C43" s="485"/>
    </row>
    <row r="44" spans="1:3">
      <c r="A44" s="485"/>
      <c r="B44" s="485"/>
      <c r="C44" s="485"/>
    </row>
    <row r="45" spans="1:3">
      <c r="A45" s="485"/>
      <c r="B45" s="485"/>
      <c r="C45" s="485"/>
    </row>
    <row r="46" spans="1:3">
      <c r="A46" s="485"/>
      <c r="B46" s="485"/>
      <c r="C46" s="485"/>
    </row>
    <row r="47" spans="1:3">
      <c r="A47" s="485"/>
      <c r="B47" s="485"/>
      <c r="C47" s="485"/>
    </row>
    <row r="48" spans="1:3">
      <c r="A48" s="42"/>
      <c r="B48" s="42"/>
      <c r="C48" s="485"/>
    </row>
    <row r="49" spans="1:3">
      <c r="A49" s="486"/>
      <c r="B49" s="42"/>
      <c r="C49" s="487"/>
    </row>
    <row r="50" spans="1:3">
      <c r="A50" s="42"/>
      <c r="B50" s="42"/>
      <c r="C50" s="487"/>
    </row>
    <row r="51" spans="1:3">
      <c r="A51" s="42"/>
      <c r="B51" s="42"/>
      <c r="C51" s="487"/>
    </row>
    <row r="52" spans="1:3">
      <c r="A52" s="42"/>
      <c r="B52" s="42"/>
      <c r="C52" s="487"/>
    </row>
    <row r="53" spans="1:3">
      <c r="A53" s="42"/>
      <c r="B53" s="42"/>
      <c r="C53" s="487"/>
    </row>
    <row r="54" spans="1:3">
      <c r="A54" s="42"/>
      <c r="B54" s="42"/>
      <c r="C54" s="487"/>
    </row>
    <row r="55" spans="1:3">
      <c r="A55" s="42"/>
      <c r="B55" s="42"/>
      <c r="C55" s="487"/>
    </row>
    <row r="56" spans="1:3">
      <c r="A56" s="42"/>
      <c r="B56" s="42"/>
      <c r="C56" s="487"/>
    </row>
    <row r="57" spans="1:3">
      <c r="A57" s="42"/>
      <c r="B57" s="42"/>
      <c r="C57" s="487"/>
    </row>
    <row r="58" spans="1:3">
      <c r="A58" s="42"/>
      <c r="B58" s="42"/>
      <c r="C58" s="487"/>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May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Bassinga, Ted</cp:lastModifiedBy>
  <cp:lastPrinted>2014-08-01T10:48:21Z</cp:lastPrinted>
  <dcterms:created xsi:type="dcterms:W3CDTF">2013-08-19T10:53:37Z</dcterms:created>
  <dcterms:modified xsi:type="dcterms:W3CDTF">2014-08-01T10:50:56Z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