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calcChain.xml><?xml version="1.0" encoding="utf-8"?>
<calcChain xmlns="http://schemas.openxmlformats.org/spreadsheetml/2006/main">
  <c r="J13" i="4" l="1"/>
  <c r="J11" i="4"/>
  <c r="J7" i="4"/>
  <c r="J14" i="4"/>
  <c r="J12" i="4"/>
  <c r="J15" i="4"/>
  <c r="J6" i="4"/>
  <c r="J16" i="4"/>
</calcChain>
</file>

<file path=xl/sharedStrings.xml><?xml version="1.0" encoding="utf-8"?>
<sst xmlns="http://schemas.openxmlformats.org/spreadsheetml/2006/main" count="837" uniqueCount="494">
  <si>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</si>
  <si>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</si>
  <si>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</si>
  <si>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</si>
  <si>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</si>
  <si>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</si>
  <si>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</si>
  <si>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</si>
  <si>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</si>
  <si>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</si>
  <si>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</si>
  <si>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</si>
  <si>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</si>
  <si>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</si>
  <si>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</si>
  <si>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</si>
  <si>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</si>
  <si>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</si>
  <si>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</si>
  <si>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</si>
  <si>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</si>
  <si>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</si>
  <si>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</si>
  <si>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</si>
  <si>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</si>
  <si>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</si>
  <si>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</si>
  <si>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</si>
  <si>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</si>
  <si>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</si>
  <si>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</si>
  <si>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</si>
  <si>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</si>
  <si>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</si>
  <si>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</si>
  <si>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</si>
  <si>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</si>
  <si>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</si>
  <si>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</si>
  <si>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</si>
  <si>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</si>
  <si>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</si>
  <si>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</si>
  <si>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</si>
  <si>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</si>
  <si>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</si>
  <si>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</si>
  <si>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</si>
  <si>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</si>
  <si>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</si>
  <si>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</si>
  <si>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</si>
  <si>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</si>
  <si>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</si>
  <si>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</si>
  <si>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</si>
  <si>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</si>
  <si>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</si>
  <si>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</si>
  <si>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</si>
  <si>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</si>
  <si>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</si>
  <si>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</si>
  <si>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</si>
  <si>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</si>
  <si>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</si>
  <si>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</si>
  <si>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</si>
  <si>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</si>
  <si>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</si>
  <si>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</si>
  <si>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</si>
  <si>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</si>
  <si>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</si>
  <si>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</si>
  <si>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</si>
  <si>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</si>
  <si>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</si>
  <si>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</si>
  <si>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</si>
  <si>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</si>
  <si>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</si>
  <si>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</si>
  <si>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</si>
  <si>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</si>
  <si>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</si>
  <si>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</si>
  <si>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</si>
  <si>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</si>
  <si>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</si>
  <si>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</si>
  <si>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</si>
  <si>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</si>
  <si>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</si>
  <si>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</si>
  <si>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</si>
  <si>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</si>
  <si>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</si>
  <si>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</si>
  <si>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</si>
  <si>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</si>
  <si>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</si>
  <si>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</si>
  <si>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</si>
  <si>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</si>
  <si>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</si>
  <si>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</si>
  <si>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</si>
  <si>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</si>
  <si>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</si>
  <si>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</si>
  <si>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</si>
  <si>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</si>
  <si>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</si>
  <si>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</si>
  <si>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</si>
  <si>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</si>
  <si>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</si>
  <si>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</si>
  <si>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</si>
  <si>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</si>
  <si>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</si>
  <si>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</si>
  <si>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</si>
  <si>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</si>
  <si>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</si>
  <si>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</si>
  <si>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</si>
  <si>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</si>
  <si>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</si>
  <si>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</si>
  <si>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</si>
  <si>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</si>
  <si>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</si>
  <si>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</si>
  <si>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</si>
  <si>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</si>
  <si>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</si>
  <si>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</si>
  <si>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</si>
  <si>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</si>
  <si>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</si>
  <si>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</si>
  <si>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</si>
  <si>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</si>
  <si>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</si>
  <si>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</si>
  <si>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</si>
  <si>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</si>
  <si>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</si>
  <si>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</si>
  <si>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</si>
  <si>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</si>
  <si>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</si>
  <si>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</si>
  <si>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</si>
  <si>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</si>
  <si>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</si>
  <si>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</si>
  <si>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</si>
  <si>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</si>
  <si>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</si>
  <si>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</si>
  <si>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</si>
  <si>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</si>
  <si>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</si>
  <si>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</si>
  <si>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</si>
  <si>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</si>
  <si>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</si>
  <si>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</si>
  <si>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</si>
  <si>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</si>
  <si>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</si>
  <si>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</si>
  <si>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</si>
  <si>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</si>
  <si>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</si>
  <si>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</si>
  <si>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</si>
  <si>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</si>
  <si>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</si>
  <si>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</si>
  <si>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</si>
  <si>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</si>
  <si>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</si>
  <si>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</si>
  <si>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</si>
  <si>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</si>
  <si>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</si>
  <si>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</si>
  <si>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</si>
  <si>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</si>
  <si>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</si>
  <si>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</si>
  <si>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</si>
  <si>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</si>
  <si>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</si>
  <si>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</si>
  <si>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</si>
  <si>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</si>
  <si>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</si>
  <si>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</si>
  <si>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</si>
  <si>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</si>
  <si>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</si>
  <si>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</si>
  <si>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</si>
  <si>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</si>
  <si>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</si>
  <si>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</si>
  <si>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</si>
  <si>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</si>
  <si>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</si>
  <si>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</si>
  <si>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</si>
  <si>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</si>
  <si>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</si>
  <si>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</si>
  <si>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</si>
  <si>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</si>
  <si>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</si>
  <si>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</si>
  <si>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</si>
  <si>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</si>
  <si>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</si>
  <si>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</si>
  <si>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</si>
  <si>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</si>
  <si>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</si>
  <si>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</si>
  <si>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</si>
  <si>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</si>
  <si>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</si>
  <si>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</si>
  <si>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</si>
  <si>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</si>
  <si>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</si>
  <si>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</si>
  <si>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</si>
  <si>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</si>
  <si>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</si>
  <si>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</si>
  <si>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</si>
  <si>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</si>
  <si>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</si>
  <si>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</si>
  <si>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</si>
  <si>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</si>
  <si>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</si>
  <si>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</si>
  <si>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</si>
  <si>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</si>
  <si>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</si>
  <si>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</si>
  <si>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</si>
  <si>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</si>
  <si>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</si>
  <si>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</si>
  <si>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</si>
  <si>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</si>
  <si>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</si>
  <si>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</si>
  <si>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</si>
  <si>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</si>
  <si>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</si>
  <si>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</si>
  <si>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</si>
  <si>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</si>
  <si>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</si>
  <si>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</si>
  <si>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</si>
  <si>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</si>
  <si>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</si>
  <si>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</si>
  <si>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</si>
  <si>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</si>
  <si>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</si>
  <si>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</si>
  <si>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</si>
  <si>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</si>
  <si>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</si>
  <si>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</si>
  <si>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</si>
  <si>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</si>
  <si>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</si>
  <si>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</si>
  <si>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</si>
  <si>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</si>
  <si>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</si>
  <si>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</si>
  <si>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</si>
  <si>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</si>
  <si>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</si>
  <si>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</si>
  <si>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</si>
  <si>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</si>
  <si>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</si>
  <si>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</si>
  <si>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</si>
  <si>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</si>
  <si>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</si>
  <si>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</si>
  <si>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</si>
  <si>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</si>
  <si>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</si>
  <si>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</si>
  <si>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</si>
  <si>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</si>
  <si>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</si>
  <si>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</si>
  <si>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</si>
  <si>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</si>
  <si>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</si>
  <si>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</si>
  <si>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</si>
  <si>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</si>
  <si>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</si>
  <si>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</si>
  <si>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</si>
  <si>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</si>
  <si>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</si>
  <si>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</si>
  <si>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</si>
  <si>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</si>
  <si>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</si>
  <si>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</si>
  <si>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</si>
  <si>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</si>
  <si>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</si>
  <si>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</si>
  <si>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</si>
  <si>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</si>
  <si>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</si>
  <si>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</si>
  <si>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</si>
  <si>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</si>
  <si>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</si>
  <si>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</si>
  <si>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</si>
  <si>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</si>
  <si>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</si>
  <si>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</si>
  <si>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</si>
  <si>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</si>
  <si>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</si>
  <si>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</si>
  <si>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</si>
  <si>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</si>
  <si>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</si>
  <si>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</si>
  <si>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</si>
  <si>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</si>
  <si>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</si>
  <si>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</si>
  <si>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</si>
  <si>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</si>
  <si>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</si>
  <si>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</si>
  <si>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</si>
  <si>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</si>
  <si>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</si>
  <si>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</si>
  <si>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</si>
  <si>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</si>
  <si>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</si>
  <si>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</si>
  <si>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</si>
  <si>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</si>
  <si>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</si>
  <si>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</si>
  <si>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</si>
  <si>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</si>
  <si>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</si>
  <si>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</si>
  <si>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</si>
  <si>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</si>
  <si>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</si>
  <si>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</si>
  <si>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</si>
  <si>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</si>
  <si>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</si>
  <si>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</si>
  <si>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</si>
  <si>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</si>
  <si>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</si>
  <si>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</si>
  <si>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</si>
  <si>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</si>
  <si>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</si>
  <si>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</si>
  <si>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</si>
  <si>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</si>
  <si>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</si>
  <si>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</si>
  <si>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</si>
  <si>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</si>
  <si>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</si>
  <si>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</si>
  <si>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</si>
  <si>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</si>
  <si>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</si>
  <si>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</si>
  <si>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</si>
  <si>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</si>
  <si>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</si>
  <si>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</si>
  <si>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</si>
  <si>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</si>
  <si>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</si>
  <si>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</si>
  <si>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</si>
  <si>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</si>
  <si>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</si>
  <si>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</si>
  <si>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</si>
  <si>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</si>
  <si>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</si>
  <si>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</si>
  <si>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</si>
  <si>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</si>
  <si>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</si>
  <si>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</si>
  <si>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</si>
  <si>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</si>
  <si>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</si>
  <si>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</si>
  <si>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</si>
  <si>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</si>
  <si>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</si>
  <si>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</si>
  <si>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</si>
  <si>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</si>
  <si>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</si>
  <si>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</si>
  <si>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</si>
  <si>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</si>
  <si>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</si>
  <si>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</si>
  <si>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</si>
  <si>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</si>
  <si>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</si>
  <si>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</si>
  <si>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</si>
  <si>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</si>
  <si>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</si>
  <si>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</si>
  <si>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</si>
  <si>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</si>
  <si>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</si>
  <si>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</si>
  <si>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</si>
  <si>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</si>
  <si>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</si>
  <si>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</si>
  <si>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</si>
  <si>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</si>
  <si>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</si>
  <si>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</si>
  <si>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</si>
  <si>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</si>
  <si>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</si>
  <si>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</si>
  <si>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</si>
  <si>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</si>
  <si>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</si>
  <si>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</si>
  <si>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</si>
  <si>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</si>
  <si>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</si>
  <si>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</si>
  <si>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</si>
  <si>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</si>
  <si>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</si>
  <si>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</si>
  <si>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</si>
  <si>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</si>
  <si>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</si>
  <si>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</si>
  <si>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</si>
  <si>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</si>
  <si>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</si>
  <si>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01 November 2018 to 30 November 2018</t>
  </si>
  <si>
    <t>As at the report date, the maximum loan size was £1,000,000.00, the minimum loan size was £0.00 and the average loan size was £46,176.61</t>
  </si>
  <si>
    <t>As at the report date, the maximum remaining term for a loan was 378 months, the minimum remaining term was 0  months and the weighted average remaining term was 125.03  months.</t>
  </si>
  <si>
    <t>As at the report date, the maximum indexed LTV was 159 %, the minimum indexed LTV was 0% and the weighted average indexed LTV was 45.31%</t>
  </si>
  <si>
    <t>As at the report date, the maximum unindexed LTV was 199 %, the minimum unindexed LTV was 0% and the weighted average unindexed LTV was  60.52%</t>
  </si>
  <si>
    <t>As at the report date, the maximum original LTV was 224% ,the minimum LTV at origination was 0  and the weighted average LTV at origination was 70.52%</t>
  </si>
  <si>
    <t>As at the report date, the maximum seasoning for a loan was 311  months, the minimum seasoning was 42  months and the weighted average seasoning was 147 months.</t>
  </si>
  <si>
    <t>18/09/2018 - 18/12/2018</t>
  </si>
  <si>
    <t>18/12/2018</t>
  </si>
  <si>
    <t>Existing Borrowers SVR</t>
  </si>
  <si>
    <t>Langton 2011-1 A2</t>
  </si>
  <si>
    <t>836 notes (£836,000 of the original amount) were retired on the IPD of the 18th Dec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</si>
</sst>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vertical="top" wrapText="1"/>
    </xf>
    <xf numFmtId="0" fontId="4" fillId="0" borderId="0" xfId="49" applyFont="1" applyAlignment="1">
      <alignment vertical="top"/>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53844"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E15" sqref="E15"/>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442</v>
      </c>
      <c r="C15" s="19"/>
      <c r="D15" s="19"/>
      <c r="E15" s="506">
        <v>43434</v>
      </c>
      <c r="F15" s="20"/>
      <c r="G15" s="21"/>
      <c r="H15" s="9"/>
      <c r="I15" s="9"/>
      <c r="J15" s="9"/>
      <c r="K15" s="9"/>
      <c r="L15" s="9"/>
      <c r="M15" s="9"/>
      <c r="N15" s="9"/>
      <c r="O15" s="9"/>
      <c r="P15" s="22"/>
      <c r="Q15" s="23"/>
    </row>
    <row r="16" spans="1:17" ht="12.75">
      <c r="A16" s="23"/>
      <c r="B16" s="24" t="s">
        <v>443</v>
      </c>
      <c r="C16" s="78"/>
      <c r="D16" s="78"/>
      <c r="E16" s="504">
        <v>43465</v>
      </c>
      <c r="F16" s="20"/>
      <c r="G16" s="20"/>
      <c r="H16" s="9"/>
      <c r="I16" s="9"/>
      <c r="J16" s="9"/>
      <c r="K16" s="9"/>
      <c r="L16" s="9"/>
      <c r="M16" s="9"/>
      <c r="N16" s="9"/>
      <c r="O16" s="9"/>
      <c r="P16" s="22"/>
      <c r="Q16" s="23"/>
    </row>
    <row r="17" spans="1:17" ht="12.75">
      <c r="A17" s="23"/>
      <c r="B17" s="24" t="s">
        <v>0</v>
      </c>
      <c r="C17" s="25"/>
      <c r="D17" s="25"/>
      <c r="E17" s="504" t="s">
        <v>482</v>
      </c>
      <c r="F17" s="20"/>
      <c r="G17" s="20"/>
      <c r="H17" s="9"/>
      <c r="I17" s="9"/>
      <c r="J17" s="9"/>
      <c r="K17" s="9"/>
      <c r="L17" s="9"/>
      <c r="M17" s="9"/>
      <c r="N17" s="9"/>
      <c r="O17" s="9"/>
      <c r="P17" s="22"/>
      <c r="Q17" s="23"/>
    </row>
    <row r="18" spans="1:17" ht="12.75">
      <c r="A18" s="23"/>
      <c r="B18" s="597" t="s">
        <v>1</v>
      </c>
      <c r="C18" s="598"/>
      <c r="D18" s="598"/>
      <c r="E18" s="599">
        <v>43435</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4" t="s">
        <v>2</v>
      </c>
      <c r="C20" s="664"/>
      <c r="D20" s="664"/>
      <c r="E20" s="664"/>
      <c r="F20" s="664"/>
      <c r="G20" s="664"/>
      <c r="H20" s="664"/>
      <c r="I20" s="664"/>
      <c r="J20" s="664"/>
      <c r="K20" s="664"/>
      <c r="L20" s="664"/>
      <c r="M20" s="664"/>
      <c r="N20" s="664"/>
      <c r="O20" s="664"/>
      <c r="P20" s="664"/>
      <c r="Q20" s="26"/>
    </row>
    <row r="21" spans="1:17" ht="12.75">
      <c r="A21" s="545"/>
      <c r="B21" s="664"/>
      <c r="C21" s="664"/>
      <c r="D21" s="664"/>
      <c r="E21" s="664"/>
      <c r="F21" s="664"/>
      <c r="G21" s="664"/>
      <c r="H21" s="664"/>
      <c r="I21" s="664"/>
      <c r="J21" s="664"/>
      <c r="K21" s="664"/>
      <c r="L21" s="664"/>
      <c r="M21" s="664"/>
      <c r="N21" s="664"/>
      <c r="O21" s="664"/>
      <c r="P21" s="664"/>
      <c r="Q21" s="545"/>
    </row>
    <row r="22" spans="1:17" ht="12.75">
      <c r="A22" s="6"/>
      <c r="B22" s="17"/>
      <c r="C22" s="17"/>
      <c r="D22" s="17"/>
      <c r="E22" s="3"/>
      <c r="F22" s="3"/>
      <c r="G22" s="4"/>
      <c r="H22" s="4"/>
      <c r="I22" s="5"/>
      <c r="J22" s="5"/>
      <c r="K22" s="5"/>
      <c r="L22" s="5"/>
      <c r="M22" s="3"/>
      <c r="N22" s="3"/>
      <c r="O22" s="3"/>
      <c r="P22" s="5"/>
      <c r="Q22" s="6"/>
    </row>
    <row r="23" spans="1:17" ht="12.75" customHeight="1">
      <c r="A23" s="546"/>
      <c r="B23" s="665" t="s">
        <v>3</v>
      </c>
      <c r="C23" s="665"/>
      <c r="D23" s="665"/>
      <c r="E23" s="665"/>
      <c r="F23" s="665"/>
      <c r="G23" s="665"/>
      <c r="H23" s="665"/>
      <c r="I23" s="665"/>
      <c r="J23" s="665"/>
      <c r="K23" s="665"/>
      <c r="L23" s="665"/>
      <c r="M23" s="665"/>
      <c r="N23" s="665"/>
      <c r="O23" s="665"/>
      <c r="P23" s="665"/>
      <c r="Q23" s="27"/>
    </row>
    <row r="24" spans="1:17" ht="12.75">
      <c r="A24" s="546"/>
      <c r="B24" s="665"/>
      <c r="C24" s="665"/>
      <c r="D24" s="665"/>
      <c r="E24" s="665"/>
      <c r="F24" s="665"/>
      <c r="G24" s="665"/>
      <c r="H24" s="665"/>
      <c r="I24" s="665"/>
      <c r="J24" s="665"/>
      <c r="K24" s="665"/>
      <c r="L24" s="665"/>
      <c r="M24" s="665"/>
      <c r="N24" s="665"/>
      <c r="O24" s="665"/>
      <c r="P24" s="665"/>
      <c r="Q24" s="546"/>
    </row>
    <row r="25" spans="1:17" ht="12.75">
      <c r="A25" s="546"/>
      <c r="B25" s="665"/>
      <c r="C25" s="665"/>
      <c r="D25" s="665"/>
      <c r="E25" s="665"/>
      <c r="F25" s="665"/>
      <c r="G25" s="665"/>
      <c r="H25" s="665"/>
      <c r="I25" s="665"/>
      <c r="J25" s="665"/>
      <c r="K25" s="665"/>
      <c r="L25" s="665"/>
      <c r="M25" s="665"/>
      <c r="N25" s="665"/>
      <c r="O25" s="665"/>
      <c r="P25" s="665"/>
      <c r="Q25" s="546"/>
    </row>
    <row r="26" spans="1:17" ht="12.75">
      <c r="A26" s="546"/>
      <c r="B26" s="665"/>
      <c r="C26" s="665"/>
      <c r="D26" s="665"/>
      <c r="E26" s="665"/>
      <c r="F26" s="665"/>
      <c r="G26" s="665"/>
      <c r="H26" s="665"/>
      <c r="I26" s="665"/>
      <c r="J26" s="665"/>
      <c r="K26" s="665"/>
      <c r="L26" s="665"/>
      <c r="M26" s="665"/>
      <c r="N26" s="665"/>
      <c r="O26" s="665"/>
      <c r="P26" s="665"/>
      <c r="Q26" s="546"/>
    </row>
    <row r="27" spans="1:17" ht="12.75">
      <c r="A27" s="546"/>
      <c r="B27" s="665"/>
      <c r="C27" s="665"/>
      <c r="D27" s="665"/>
      <c r="E27" s="665"/>
      <c r="F27" s="665"/>
      <c r="G27" s="665"/>
      <c r="H27" s="665"/>
      <c r="I27" s="665"/>
      <c r="J27" s="665"/>
      <c r="K27" s="665"/>
      <c r="L27" s="665"/>
      <c r="M27" s="665"/>
      <c r="N27" s="665"/>
      <c r="O27" s="665"/>
      <c r="P27" s="66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383</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December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election activeCell="O15" sqref="O15"/>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276</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308</v>
      </c>
      <c r="B4" s="457"/>
      <c r="C4" s="457"/>
      <c r="D4" s="457"/>
      <c r="E4" s="458"/>
      <c r="F4" s="459"/>
      <c r="I4" s="460" t="s">
        <v>309</v>
      </c>
      <c r="J4" s="461"/>
      <c r="K4" s="461"/>
      <c r="L4" s="461"/>
      <c r="M4" s="458"/>
      <c r="N4" s="459"/>
      <c r="P4" s="556"/>
      <c r="Q4" s="557"/>
      <c r="R4" s="557"/>
      <c r="S4" s="557"/>
      <c r="T4" s="414"/>
      <c r="U4" s="413"/>
    </row>
    <row r="5" spans="1:22">
      <c r="P5" s="414"/>
      <c r="Q5" s="414"/>
      <c r="R5" s="414"/>
      <c r="S5" s="414"/>
      <c r="T5" s="414"/>
      <c r="U5" s="413"/>
    </row>
    <row r="6" spans="1:22">
      <c r="A6" s="454" t="s">
        <v>310</v>
      </c>
      <c r="B6" s="454" t="s">
        <v>311</v>
      </c>
      <c r="F6" s="424">
        <v>750</v>
      </c>
      <c r="I6" s="454" t="s">
        <v>310</v>
      </c>
      <c r="J6" s="454" t="s">
        <v>311</v>
      </c>
      <c r="N6" s="424">
        <v>750</v>
      </c>
      <c r="P6" s="414"/>
      <c r="Q6" s="414"/>
      <c r="R6" s="414"/>
      <c r="S6" s="414"/>
      <c r="T6" s="414"/>
      <c r="U6" s="558"/>
    </row>
    <row r="7" spans="1:22">
      <c r="B7" s="454" t="s">
        <v>312</v>
      </c>
      <c r="F7" s="424">
        <v>0</v>
      </c>
      <c r="J7" s="454" t="s">
        <v>312</v>
      </c>
      <c r="N7" s="502">
        <v>0</v>
      </c>
      <c r="P7" s="414"/>
      <c r="Q7" s="414"/>
      <c r="R7" s="414"/>
      <c r="S7" s="414"/>
      <c r="T7" s="414"/>
      <c r="U7" s="558"/>
    </row>
    <row r="8" spans="1:22">
      <c r="B8" s="454" t="s">
        <v>313</v>
      </c>
      <c r="F8" s="424">
        <v>0</v>
      </c>
      <c r="J8" s="454" t="s">
        <v>313</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314</v>
      </c>
      <c r="B11" s="454" t="s">
        <v>286</v>
      </c>
      <c r="F11" s="502">
        <v>8721.7900000000009</v>
      </c>
      <c r="I11" s="454" t="s">
        <v>314</v>
      </c>
      <c r="J11" s="454" t="s">
        <v>286</v>
      </c>
      <c r="N11" s="502">
        <v>8721.7900000000009</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315</v>
      </c>
      <c r="B14" s="454" t="s">
        <v>316</v>
      </c>
      <c r="F14" s="502">
        <v>34286.18</v>
      </c>
      <c r="I14" s="454" t="s">
        <v>315</v>
      </c>
      <c r="J14" s="454" t="s">
        <v>316</v>
      </c>
      <c r="N14" s="502">
        <v>24590.42</v>
      </c>
      <c r="P14" s="414"/>
      <c r="Q14" s="414"/>
      <c r="R14" s="414"/>
      <c r="S14" s="414"/>
      <c r="T14" s="414"/>
      <c r="U14" s="555"/>
    </row>
    <row r="15" spans="1:22">
      <c r="B15" s="454" t="s">
        <v>317</v>
      </c>
      <c r="D15" s="465"/>
      <c r="F15" s="502">
        <v>3000</v>
      </c>
      <c r="J15" s="454" t="s">
        <v>317</v>
      </c>
      <c r="N15" s="502">
        <v>1800</v>
      </c>
      <c r="P15" s="414"/>
      <c r="Q15" s="414"/>
      <c r="R15" s="414"/>
      <c r="S15" s="414"/>
      <c r="T15" s="414"/>
      <c r="U15" s="558"/>
    </row>
    <row r="16" spans="1:22">
      <c r="B16" s="454" t="s">
        <v>318</v>
      </c>
      <c r="F16" s="502">
        <v>0</v>
      </c>
      <c r="J16" s="454" t="s">
        <v>318</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319</v>
      </c>
      <c r="B19" s="454" t="s">
        <v>320</v>
      </c>
      <c r="F19" s="502">
        <v>3622474.94</v>
      </c>
      <c r="I19" s="454" t="s">
        <v>319</v>
      </c>
      <c r="J19" s="454" t="s">
        <v>320</v>
      </c>
      <c r="N19" s="502">
        <v>3785833.54</v>
      </c>
      <c r="P19" s="414"/>
      <c r="Q19" s="414"/>
      <c r="R19" s="414"/>
      <c r="S19" s="414"/>
      <c r="T19" s="414"/>
      <c r="U19" s="558"/>
    </row>
    <row r="20" spans="1:21">
      <c r="B20" s="454" t="s">
        <v>321</v>
      </c>
      <c r="F20" s="502">
        <v>0</v>
      </c>
      <c r="J20" s="438" t="s">
        <v>321</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322</v>
      </c>
      <c r="B22" s="454" t="s">
        <v>323</v>
      </c>
      <c r="F22" s="502">
        <v>0</v>
      </c>
      <c r="I22" s="454" t="s">
        <v>322</v>
      </c>
      <c r="J22" s="454" t="s">
        <v>323</v>
      </c>
      <c r="N22" s="502">
        <v>0</v>
      </c>
      <c r="P22" s="414"/>
      <c r="Q22" s="414"/>
      <c r="R22" s="414"/>
      <c r="S22" s="414"/>
      <c r="T22" s="414"/>
      <c r="U22" s="558"/>
    </row>
    <row r="23" spans="1:21">
      <c r="F23" s="454"/>
      <c r="N23" s="466"/>
      <c r="P23" s="414"/>
      <c r="Q23" s="414"/>
      <c r="R23" s="414"/>
      <c r="S23" s="414"/>
      <c r="T23" s="414"/>
      <c r="U23" s="555"/>
    </row>
    <row r="24" spans="1:21">
      <c r="A24" s="454" t="s">
        <v>324</v>
      </c>
      <c r="B24" s="438" t="s">
        <v>325</v>
      </c>
      <c r="C24" s="438"/>
      <c r="D24" s="438"/>
      <c r="E24" s="438"/>
      <c r="F24" s="502">
        <v>0</v>
      </c>
      <c r="I24" s="454" t="s">
        <v>324</v>
      </c>
      <c r="J24" s="454" t="s">
        <v>325</v>
      </c>
      <c r="N24" s="502">
        <v>0</v>
      </c>
      <c r="P24" s="414"/>
      <c r="Q24" s="414"/>
      <c r="R24" s="414"/>
      <c r="S24" s="414"/>
      <c r="T24" s="414"/>
      <c r="U24" s="555"/>
    </row>
    <row r="25" spans="1:21">
      <c r="F25" s="454"/>
      <c r="N25" s="466"/>
      <c r="P25" s="414"/>
      <c r="Q25" s="414"/>
      <c r="R25" s="414"/>
      <c r="S25" s="414"/>
      <c r="T25" s="414"/>
      <c r="U25" s="555"/>
    </row>
    <row r="26" spans="1:21">
      <c r="A26" s="454" t="s">
        <v>326</v>
      </c>
      <c r="B26" s="454" t="s">
        <v>327</v>
      </c>
      <c r="F26" s="502">
        <v>14532.87</v>
      </c>
      <c r="I26" s="454" t="s">
        <v>326</v>
      </c>
      <c r="J26" s="454" t="s">
        <v>327</v>
      </c>
      <c r="N26" s="502">
        <v>10423.129999999999</v>
      </c>
      <c r="P26" s="414"/>
      <c r="Q26" s="414"/>
      <c r="R26" s="414"/>
      <c r="S26" s="414"/>
      <c r="T26" s="414"/>
      <c r="U26" s="555"/>
    </row>
    <row r="27" spans="1:21">
      <c r="P27" s="414"/>
      <c r="Q27" s="414"/>
      <c r="R27" s="414"/>
      <c r="S27" s="414"/>
      <c r="T27" s="414"/>
      <c r="U27" s="413"/>
    </row>
    <row r="28" spans="1:21">
      <c r="A28" s="454" t="s">
        <v>328</v>
      </c>
      <c r="B28" s="454" t="s">
        <v>329</v>
      </c>
      <c r="F28" s="502">
        <v>1708369.03</v>
      </c>
      <c r="I28" s="454" t="s">
        <v>328</v>
      </c>
      <c r="J28" s="454" t="s">
        <v>329</v>
      </c>
      <c r="N28" s="502">
        <v>1030109.25</v>
      </c>
      <c r="P28" s="414"/>
      <c r="Q28" s="414"/>
      <c r="R28" s="414"/>
      <c r="S28" s="414"/>
      <c r="T28" s="414"/>
      <c r="U28" s="555"/>
    </row>
    <row r="29" spans="1:21">
      <c r="F29" s="462"/>
      <c r="N29" s="463"/>
      <c r="P29" s="414"/>
      <c r="Q29" s="414"/>
      <c r="R29" s="414"/>
      <c r="S29" s="414"/>
      <c r="T29" s="414"/>
      <c r="U29" s="555"/>
    </row>
    <row r="30" spans="1:21">
      <c r="A30" s="454" t="s">
        <v>330</v>
      </c>
      <c r="B30" s="454" t="s">
        <v>331</v>
      </c>
      <c r="F30" s="464">
        <v>0</v>
      </c>
      <c r="J30" s="454" t="s">
        <v>331</v>
      </c>
      <c r="N30" s="503">
        <v>0</v>
      </c>
      <c r="P30" s="414"/>
      <c r="Q30" s="414"/>
      <c r="R30" s="414"/>
      <c r="S30" s="414"/>
      <c r="T30" s="414"/>
      <c r="U30" s="555"/>
    </row>
    <row r="31" spans="1:21">
      <c r="F31" s="462"/>
      <c r="N31" s="463"/>
      <c r="P31" s="414"/>
      <c r="Q31" s="414"/>
      <c r="R31" s="414"/>
      <c r="S31" s="414"/>
      <c r="T31" s="414"/>
      <c r="U31" s="555"/>
    </row>
    <row r="32" spans="1:21">
      <c r="A32" s="454" t="s">
        <v>332</v>
      </c>
      <c r="B32" s="454" t="s">
        <v>333</v>
      </c>
      <c r="F32" s="502">
        <v>533.08000000000004</v>
      </c>
      <c r="I32" s="454" t="s">
        <v>332</v>
      </c>
      <c r="J32" s="454" t="s">
        <v>333</v>
      </c>
      <c r="N32" s="502">
        <v>481.59</v>
      </c>
      <c r="P32" s="414"/>
      <c r="Q32" s="414"/>
      <c r="R32" s="414"/>
      <c r="S32" s="414"/>
      <c r="T32" s="414"/>
      <c r="U32" s="558"/>
    </row>
    <row r="33" spans="1:21">
      <c r="P33" s="414"/>
      <c r="Q33" s="414"/>
      <c r="R33" s="414"/>
      <c r="S33" s="414"/>
      <c r="T33" s="414"/>
      <c r="U33" s="413"/>
    </row>
    <row r="34" spans="1:21">
      <c r="A34" s="454" t="s">
        <v>334</v>
      </c>
      <c r="B34" s="454" t="s">
        <v>335</v>
      </c>
      <c r="F34" s="502">
        <v>188598.85</v>
      </c>
      <c r="I34" s="454" t="s">
        <v>334</v>
      </c>
      <c r="J34" s="454" t="s">
        <v>335</v>
      </c>
      <c r="N34" s="502">
        <v>162485.82</v>
      </c>
      <c r="P34" s="414"/>
      <c r="Q34" s="414"/>
      <c r="R34" s="414"/>
      <c r="S34" s="414"/>
      <c r="T34" s="414"/>
      <c r="U34" s="558"/>
    </row>
    <row r="35" spans="1:21">
      <c r="P35" s="414"/>
      <c r="Q35" s="414"/>
      <c r="R35" s="414"/>
      <c r="S35" s="414"/>
      <c r="T35" s="414"/>
      <c r="U35" s="413"/>
    </row>
    <row r="36" spans="1:21">
      <c r="A36" s="454" t="s">
        <v>336</v>
      </c>
      <c r="B36" s="454" t="s">
        <v>337</v>
      </c>
      <c r="F36" s="502">
        <v>158492.35999999999</v>
      </c>
      <c r="I36" s="454" t="s">
        <v>336</v>
      </c>
      <c r="J36" s="454" t="s">
        <v>337</v>
      </c>
      <c r="N36" s="502">
        <v>136245.9</v>
      </c>
      <c r="P36" s="414"/>
      <c r="Q36" s="414"/>
      <c r="R36" s="414"/>
      <c r="S36" s="414"/>
      <c r="T36" s="414"/>
      <c r="U36" s="555"/>
    </row>
    <row r="37" spans="1:21">
      <c r="F37" s="463"/>
      <c r="N37" s="463"/>
      <c r="P37" s="414"/>
      <c r="Q37" s="414"/>
      <c r="R37" s="414"/>
      <c r="S37" s="414"/>
      <c r="T37" s="414"/>
      <c r="U37" s="555"/>
    </row>
    <row r="38" spans="1:21">
      <c r="A38" s="456" t="s">
        <v>338</v>
      </c>
      <c r="B38" s="457"/>
      <c r="C38" s="457"/>
      <c r="D38" s="457"/>
      <c r="E38" s="458"/>
      <c r="F38" s="467"/>
      <c r="I38" s="460" t="s">
        <v>339</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310</v>
      </c>
      <c r="B40" s="454" t="s">
        <v>340</v>
      </c>
      <c r="F40" s="503">
        <v>647365.9</v>
      </c>
      <c r="I40" s="454" t="s">
        <v>310</v>
      </c>
      <c r="J40" s="454" t="s">
        <v>340</v>
      </c>
      <c r="N40" s="502">
        <v>0</v>
      </c>
      <c r="P40" s="414"/>
      <c r="Q40" s="414"/>
      <c r="R40" s="414"/>
      <c r="S40" s="414"/>
      <c r="T40" s="414"/>
      <c r="U40" s="555"/>
    </row>
    <row r="41" spans="1:21">
      <c r="B41" s="454" t="s">
        <v>341</v>
      </c>
      <c r="F41" s="502">
        <v>0</v>
      </c>
      <c r="N41" s="463"/>
      <c r="P41" s="414"/>
      <c r="Q41" s="414"/>
      <c r="R41" s="414"/>
      <c r="S41" s="414"/>
      <c r="T41" s="414"/>
      <c r="U41" s="555"/>
    </row>
    <row r="42" spans="1:21">
      <c r="F42" s="463"/>
      <c r="N42" s="463"/>
      <c r="P42" s="414"/>
      <c r="Q42" s="414"/>
      <c r="R42" s="414"/>
      <c r="S42" s="414"/>
      <c r="T42" s="414"/>
      <c r="U42" s="555"/>
    </row>
    <row r="43" spans="1:21">
      <c r="A43" s="454" t="s">
        <v>314</v>
      </c>
      <c r="B43" s="454" t="s">
        <v>342</v>
      </c>
      <c r="F43" s="502">
        <v>0</v>
      </c>
      <c r="I43" s="454" t="s">
        <v>314</v>
      </c>
      <c r="J43" s="454" t="s">
        <v>342</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election activeCell="A6" sqref="A6:N6"/>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461</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462</v>
      </c>
      <c r="B4" s="637" t="s">
        <v>463</v>
      </c>
      <c r="C4" s="637" t="s">
        <v>464</v>
      </c>
      <c r="D4" s="637" t="s">
        <v>465</v>
      </c>
      <c r="E4" s="637" t="s">
        <v>466</v>
      </c>
      <c r="F4" s="638" t="s">
        <v>467</v>
      </c>
      <c r="G4" s="637" t="s">
        <v>468</v>
      </c>
      <c r="H4" s="637" t="s">
        <v>469</v>
      </c>
      <c r="I4" s="637" t="s">
        <v>470</v>
      </c>
      <c r="J4" s="637" t="s">
        <v>471</v>
      </c>
      <c r="K4" s="637" t="s">
        <v>472</v>
      </c>
      <c r="L4" s="637" t="s">
        <v>473</v>
      </c>
      <c r="M4" s="637" t="s">
        <v>474</v>
      </c>
      <c r="N4" s="637" t="s">
        <v>475</v>
      </c>
    </row>
    <row r="5" spans="1:15" ht="12.75" hidden="1" thickBot="1">
      <c r="A5" s="639" t="s">
        <v>476</v>
      </c>
      <c r="B5" s="640" t="s">
        <v>395</v>
      </c>
      <c r="C5" s="641">
        <v>2353694449.2103887</v>
      </c>
      <c r="D5" s="639" t="s">
        <v>198</v>
      </c>
      <c r="E5" s="642">
        <v>1.8396190772671531E-2</v>
      </c>
      <c r="F5" s="643">
        <v>2.639929077267153E-2</v>
      </c>
      <c r="G5" s="644">
        <v>15491663.59587314</v>
      </c>
      <c r="H5" s="645">
        <v>0</v>
      </c>
      <c r="I5" s="567">
        <v>2353694449.2103887</v>
      </c>
      <c r="J5" s="639" t="s">
        <v>198</v>
      </c>
      <c r="K5" s="642">
        <v>0</v>
      </c>
      <c r="L5" s="642">
        <v>2.8602997705748014E-2</v>
      </c>
      <c r="M5" s="642">
        <v>-16788099.831593979</v>
      </c>
      <c r="N5" s="646">
        <v>0</v>
      </c>
      <c r="O5" s="202"/>
    </row>
    <row r="6" spans="1:15" s="202" customFormat="1" ht="12.75" thickBot="1">
      <c r="A6" s="639" t="s">
        <v>476</v>
      </c>
      <c r="B6" s="640" t="s">
        <v>395</v>
      </c>
      <c r="C6" s="641">
        <v>2353694449.2103887</v>
      </c>
      <c r="D6" s="639" t="s">
        <v>198</v>
      </c>
      <c r="E6" s="642">
        <v>1.8396190772671531E-2</v>
      </c>
      <c r="F6" s="643">
        <v>2.639929077267153E-2</v>
      </c>
      <c r="G6" s="644">
        <v>16788099.831593979</v>
      </c>
      <c r="H6" s="645">
        <v>0</v>
      </c>
      <c r="I6" s="567">
        <v>2353694449.2103887</v>
      </c>
      <c r="J6" s="639" t="s">
        <v>198</v>
      </c>
      <c r="K6" s="642">
        <v>0</v>
      </c>
      <c r="L6" s="642">
        <v>2.8602997705748014E-2</v>
      </c>
      <c r="M6" s="662">
        <v>15491663.59587314</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477</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462</v>
      </c>
      <c r="B12" s="651" t="s">
        <v>478</v>
      </c>
      <c r="C12" s="652" t="s">
        <v>463</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479</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election activeCell="A50" sqref="A50:XFD50"/>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343</v>
      </c>
      <c r="C2" s="473"/>
    </row>
    <row r="3" spans="1:4">
      <c r="A3" s="37"/>
      <c r="B3" s="474" t="s">
        <v>344</v>
      </c>
      <c r="C3" s="475"/>
    </row>
    <row r="4" spans="1:4">
      <c r="A4" s="37"/>
      <c r="B4" s="476" t="s">
        <v>345</v>
      </c>
      <c r="C4" s="477" t="s">
        <v>346</v>
      </c>
      <c r="D4" s="202"/>
    </row>
    <row r="5" spans="1:4">
      <c r="A5" s="37"/>
      <c r="B5" s="476"/>
      <c r="C5" s="477"/>
      <c r="D5" s="202"/>
    </row>
    <row r="6" spans="1:4">
      <c r="A6" s="37"/>
      <c r="B6" s="478" t="s">
        <v>347</v>
      </c>
      <c r="C6" s="477"/>
      <c r="D6" s="202"/>
    </row>
    <row r="7" spans="1:4">
      <c r="A7" s="37"/>
      <c r="B7" s="476" t="s">
        <v>348</v>
      </c>
      <c r="C7" s="477" t="s">
        <v>346</v>
      </c>
      <c r="D7" s="202"/>
    </row>
    <row r="8" spans="1:4">
      <c r="A8" s="37"/>
      <c r="B8" s="476" t="s">
        <v>349</v>
      </c>
      <c r="C8" s="477" t="s">
        <v>346</v>
      </c>
      <c r="D8" s="202"/>
    </row>
    <row r="9" spans="1:4">
      <c r="A9" s="37"/>
      <c r="B9" s="476" t="s">
        <v>350</v>
      </c>
      <c r="C9" s="477" t="s">
        <v>346</v>
      </c>
      <c r="D9" s="202"/>
    </row>
    <row r="10" spans="1:4" ht="24">
      <c r="A10" s="37"/>
      <c r="B10" s="479" t="s">
        <v>351</v>
      </c>
      <c r="C10" s="477" t="s">
        <v>346</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352</v>
      </c>
      <c r="C14" s="481"/>
      <c r="D14" s="202"/>
    </row>
    <row r="15" spans="1:4">
      <c r="A15" s="37"/>
      <c r="B15" s="37"/>
      <c r="C15" s="482"/>
      <c r="D15" s="468"/>
    </row>
    <row r="16" spans="1:4">
      <c r="A16" s="483"/>
      <c r="B16" s="36"/>
      <c r="C16" s="484"/>
      <c r="D16" s="202"/>
    </row>
    <row r="17" spans="1:4">
      <c r="A17" s="37"/>
      <c r="B17" s="485" t="s">
        <v>353</v>
      </c>
      <c r="C17" s="486"/>
      <c r="D17" s="468"/>
    </row>
    <row r="18" spans="1:4">
      <c r="A18" s="487">
        <v>1</v>
      </c>
      <c r="B18" s="127" t="s">
        <v>354</v>
      </c>
      <c r="C18" s="37"/>
    </row>
    <row r="19" spans="1:4" ht="24">
      <c r="A19" s="488"/>
      <c r="B19" s="489" t="s">
        <v>355</v>
      </c>
      <c r="C19" s="37"/>
    </row>
    <row r="20" spans="1:4">
      <c r="A20" s="490">
        <v>2</v>
      </c>
      <c r="B20" s="127" t="s">
        <v>356</v>
      </c>
      <c r="C20" s="37"/>
    </row>
    <row r="21" spans="1:4">
      <c r="A21" s="488"/>
      <c r="B21" s="489" t="s">
        <v>357</v>
      </c>
      <c r="C21" s="37"/>
    </row>
    <row r="22" spans="1:4">
      <c r="A22" s="490">
        <v>3</v>
      </c>
      <c r="B22" s="127" t="s">
        <v>358</v>
      </c>
      <c r="C22" s="37"/>
    </row>
    <row r="23" spans="1:4">
      <c r="A23" s="483"/>
      <c r="B23" s="489" t="s">
        <v>359</v>
      </c>
      <c r="C23" s="37"/>
    </row>
    <row r="24" spans="1:4">
      <c r="A24" s="490">
        <v>4</v>
      </c>
      <c r="B24" s="491" t="s">
        <v>360</v>
      </c>
      <c r="C24" s="37"/>
    </row>
    <row r="25" spans="1:4">
      <c r="A25" s="490"/>
      <c r="B25" s="489" t="s">
        <v>361</v>
      </c>
      <c r="C25" s="37"/>
    </row>
    <row r="26" spans="1:4">
      <c r="A26" s="490"/>
      <c r="B26" s="489" t="s">
        <v>362</v>
      </c>
      <c r="C26" s="37"/>
    </row>
    <row r="27" spans="1:4">
      <c r="A27" s="490">
        <v>5</v>
      </c>
      <c r="B27" s="491" t="s">
        <v>363</v>
      </c>
      <c r="C27" s="37"/>
    </row>
    <row r="28" spans="1:4" ht="24">
      <c r="A28" s="490"/>
      <c r="B28" s="489" t="s">
        <v>364</v>
      </c>
      <c r="C28" s="37"/>
    </row>
    <row r="29" spans="1:4">
      <c r="A29" s="490">
        <v>6</v>
      </c>
      <c r="B29" s="491" t="s">
        <v>365</v>
      </c>
      <c r="C29" s="37"/>
    </row>
    <row r="30" spans="1:4" ht="36">
      <c r="A30" s="487"/>
      <c r="B30" s="489" t="s">
        <v>366</v>
      </c>
      <c r="C30" s="37"/>
    </row>
    <row r="31" spans="1:4">
      <c r="A31" s="492">
        <v>7</v>
      </c>
      <c r="B31" s="493" t="s">
        <v>367</v>
      </c>
    </row>
    <row r="32" spans="1:4" ht="12" customHeight="1">
      <c r="A32" s="487"/>
      <c r="B32" s="489" t="s">
        <v>434</v>
      </c>
    </row>
    <row r="33" spans="1:2">
      <c r="A33" s="494">
        <v>8</v>
      </c>
      <c r="B33" s="495" t="s">
        <v>368</v>
      </c>
    </row>
    <row r="34" spans="1:2" ht="25.5" customHeight="1">
      <c r="A34" s="496"/>
      <c r="B34" s="497" t="s">
        <v>369</v>
      </c>
    </row>
    <row r="35" spans="1:2">
      <c r="A35" s="496">
        <v>9</v>
      </c>
      <c r="B35" s="498" t="s">
        <v>370</v>
      </c>
    </row>
    <row r="36" spans="1:2" ht="24">
      <c r="A36" s="496"/>
      <c r="B36" s="497" t="s">
        <v>371</v>
      </c>
    </row>
    <row r="37" spans="1:2">
      <c r="A37" s="496">
        <v>10</v>
      </c>
      <c r="B37" s="498" t="s">
        <v>372</v>
      </c>
    </row>
    <row r="38" spans="1:2" ht="24">
      <c r="A38" s="496"/>
      <c r="B38" s="497" t="s">
        <v>373</v>
      </c>
    </row>
    <row r="39" spans="1:2">
      <c r="A39" s="496">
        <v>11</v>
      </c>
      <c r="B39" s="498" t="s">
        <v>374</v>
      </c>
    </row>
    <row r="40" spans="1:2" ht="25.5" customHeight="1">
      <c r="A40" s="496"/>
      <c r="B40" s="497" t="s">
        <v>375</v>
      </c>
    </row>
    <row r="41" spans="1:2">
      <c r="A41" s="496">
        <v>12</v>
      </c>
      <c r="B41" s="498" t="s">
        <v>376</v>
      </c>
    </row>
    <row r="42" spans="1:2" ht="24">
      <c r="A42" s="496"/>
      <c r="B42" s="497" t="s">
        <v>377</v>
      </c>
    </row>
    <row r="43" spans="1:2">
      <c r="A43" s="240">
        <v>13</v>
      </c>
      <c r="B43" s="240" t="s">
        <v>378</v>
      </c>
    </row>
    <row r="44" spans="1:2">
      <c r="B44" s="7" t="s">
        <v>379</v>
      </c>
    </row>
    <row r="45" spans="1:2">
      <c r="A45" s="240"/>
      <c r="B45" s="7" t="s">
        <v>380</v>
      </c>
    </row>
    <row r="46" spans="1:2">
      <c r="B46" s="7" t="s">
        <v>381</v>
      </c>
    </row>
    <row r="47" spans="1:2">
      <c r="A47" s="499">
        <v>14</v>
      </c>
      <c r="B47" s="499" t="s">
        <v>382</v>
      </c>
    </row>
    <row r="48" spans="1:2" ht="27.75" customHeight="1">
      <c r="A48" s="500"/>
      <c r="B48" s="744" t="s">
        <v>444</v>
      </c>
    </row>
    <row r="49" spans="1:2">
      <c r="A49" s="499">
        <v>14</v>
      </c>
      <c r="B49" s="499" t="s">
        <v>492</v>
      </c>
    </row>
    <row r="50" spans="1:2" ht="20.25" customHeight="1">
      <c r="A50" s="500"/>
      <c r="B50" s="745" t="s">
        <v>493</v>
      </c>
    </row>
    <row r="51" spans="1:2">
      <c r="A51" s="500"/>
      <c r="B51" s="744"/>
    </row>
    <row r="52" spans="1:2">
      <c r="A52" s="499"/>
      <c r="B52" s="544"/>
    </row>
    <row r="53" spans="1:2">
      <c r="B53" s="554"/>
    </row>
    <row r="54" spans="1:2">
      <c r="A54" s="499"/>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election activeCell="B7" sqref="B7"/>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384</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385</v>
      </c>
      <c r="E4" s="517" t="s">
        <v>386</v>
      </c>
      <c r="F4" s="516" t="s">
        <v>387</v>
      </c>
      <c r="G4" s="517" t="s">
        <v>388</v>
      </c>
      <c r="H4" s="3"/>
    </row>
    <row r="5" spans="1:8" ht="30.75" customHeight="1">
      <c r="A5" s="3"/>
      <c r="B5" s="518" t="s">
        <v>389</v>
      </c>
      <c r="C5" s="519" t="s">
        <v>390</v>
      </c>
      <c r="D5" s="519"/>
      <c r="E5" s="519"/>
      <c r="F5" s="520"/>
      <c r="G5" s="521"/>
      <c r="H5" s="3"/>
    </row>
    <row r="6" spans="1:8" ht="30.75" customHeight="1">
      <c r="A6" s="3"/>
      <c r="B6" s="522"/>
      <c r="C6" s="523" t="s">
        <v>391</v>
      </c>
      <c r="D6" s="523"/>
      <c r="E6" s="523"/>
      <c r="F6" s="524"/>
      <c r="G6" s="525"/>
      <c r="H6" s="3"/>
    </row>
    <row r="7" spans="1:8" ht="30.75" customHeight="1">
      <c r="A7" s="3"/>
      <c r="B7" s="526" t="s">
        <v>300</v>
      </c>
      <c r="C7" s="527" t="s">
        <v>392</v>
      </c>
      <c r="D7" s="527"/>
      <c r="E7" s="527"/>
      <c r="F7" s="528"/>
      <c r="G7" s="529"/>
      <c r="H7" s="3"/>
    </row>
    <row r="8" spans="1:8" ht="30.75" customHeight="1">
      <c r="A8" s="3"/>
      <c r="B8" s="522" t="s">
        <v>393</v>
      </c>
      <c r="C8" s="523" t="s">
        <v>394</v>
      </c>
      <c r="D8" s="523"/>
      <c r="E8" s="523"/>
      <c r="F8" s="524"/>
      <c r="G8" s="530"/>
      <c r="H8" s="3"/>
    </row>
    <row r="9" spans="1:8" ht="30.75" customHeight="1">
      <c r="A9" s="3"/>
      <c r="B9" s="668" t="s">
        <v>289</v>
      </c>
      <c r="C9" s="669" t="s">
        <v>395</v>
      </c>
      <c r="D9" s="669" t="s">
        <v>435</v>
      </c>
      <c r="E9" s="669" t="s">
        <v>396</v>
      </c>
      <c r="F9" s="528" t="s">
        <v>397</v>
      </c>
      <c r="G9" s="531" t="s">
        <v>398</v>
      </c>
      <c r="H9" s="3"/>
    </row>
    <row r="10" spans="1:8" ht="39" customHeight="1">
      <c r="A10" s="3"/>
      <c r="B10" s="668"/>
      <c r="C10" s="669"/>
      <c r="D10" s="669"/>
      <c r="E10" s="669"/>
      <c r="F10" s="528" t="s">
        <v>399</v>
      </c>
      <c r="G10" s="529" t="s">
        <v>400</v>
      </c>
      <c r="H10" s="3"/>
    </row>
    <row r="11" spans="1:8" ht="50.25" customHeight="1">
      <c r="A11" s="3"/>
      <c r="B11" s="668"/>
      <c r="C11" s="669"/>
      <c r="D11" s="669"/>
      <c r="E11" s="669"/>
      <c r="F11" s="528" t="s">
        <v>399</v>
      </c>
      <c r="G11" s="529" t="s">
        <v>401</v>
      </c>
      <c r="H11" s="3"/>
    </row>
    <row r="12" spans="1:8" ht="50.25" customHeight="1">
      <c r="A12" s="3"/>
      <c r="B12" s="668"/>
      <c r="C12" s="669"/>
      <c r="D12" s="669"/>
      <c r="E12" s="669"/>
      <c r="F12" s="528" t="s">
        <v>402</v>
      </c>
      <c r="G12" s="529" t="s">
        <v>403</v>
      </c>
      <c r="H12" s="3"/>
    </row>
    <row r="13" spans="1:8" ht="39.75" customHeight="1">
      <c r="A13" s="3"/>
      <c r="B13" s="668"/>
      <c r="C13" s="669"/>
      <c r="D13" s="669"/>
      <c r="E13" s="669"/>
      <c r="F13" s="528" t="s">
        <v>402</v>
      </c>
      <c r="G13" s="529" t="s">
        <v>404</v>
      </c>
      <c r="H13" s="3"/>
    </row>
    <row r="14" spans="1:8" ht="27" customHeight="1">
      <c r="A14" s="5"/>
      <c r="B14" s="522" t="s">
        <v>405</v>
      </c>
      <c r="C14" s="523" t="s">
        <v>395</v>
      </c>
      <c r="D14" s="523" t="s">
        <v>435</v>
      </c>
      <c r="E14" s="532" t="s">
        <v>396</v>
      </c>
      <c r="F14" s="524" t="s">
        <v>402</v>
      </c>
      <c r="G14" s="530" t="s">
        <v>406</v>
      </c>
      <c r="H14" s="5"/>
    </row>
    <row r="15" spans="1:8" ht="30.75" customHeight="1">
      <c r="A15" s="23"/>
      <c r="B15" s="526" t="s">
        <v>407</v>
      </c>
      <c r="C15" s="527" t="s">
        <v>395</v>
      </c>
      <c r="D15" s="527" t="s">
        <v>435</v>
      </c>
      <c r="E15" s="527" t="s">
        <v>396</v>
      </c>
      <c r="F15" s="528"/>
      <c r="G15" s="529"/>
      <c r="H15" s="23"/>
    </row>
    <row r="16" spans="1:8" ht="30.75" customHeight="1">
      <c r="A16" s="23"/>
      <c r="B16" s="522" t="s">
        <v>408</v>
      </c>
      <c r="C16" s="523" t="s">
        <v>395</v>
      </c>
      <c r="D16" s="532" t="s">
        <v>435</v>
      </c>
      <c r="E16" s="532" t="s">
        <v>396</v>
      </c>
      <c r="F16" s="524"/>
      <c r="G16" s="530"/>
      <c r="H16" s="23"/>
    </row>
    <row r="17" spans="1:8" ht="36.75" customHeight="1">
      <c r="A17" s="23"/>
      <c r="B17" s="668" t="s">
        <v>409</v>
      </c>
      <c r="C17" s="669" t="s">
        <v>395</v>
      </c>
      <c r="D17" s="669" t="s">
        <v>435</v>
      </c>
      <c r="E17" s="669" t="s">
        <v>396</v>
      </c>
      <c r="F17" s="533" t="s">
        <v>410</v>
      </c>
      <c r="G17" s="529" t="s">
        <v>411</v>
      </c>
      <c r="H17" s="23"/>
    </row>
    <row r="18" spans="1:8" ht="60" customHeight="1">
      <c r="A18" s="23"/>
      <c r="B18" s="668"/>
      <c r="C18" s="669"/>
      <c r="D18" s="669"/>
      <c r="E18" s="669"/>
      <c r="F18" s="533" t="s">
        <v>412</v>
      </c>
      <c r="G18" s="529" t="s">
        <v>413</v>
      </c>
      <c r="H18" s="23"/>
    </row>
    <row r="19" spans="1:8" ht="55.5" customHeight="1">
      <c r="A19" s="6"/>
      <c r="B19" s="534" t="s">
        <v>414</v>
      </c>
      <c r="C19" s="535" t="s">
        <v>395</v>
      </c>
      <c r="D19" s="535" t="s">
        <v>435</v>
      </c>
      <c r="E19" s="535" t="s">
        <v>396</v>
      </c>
      <c r="F19" s="536" t="s">
        <v>410</v>
      </c>
      <c r="G19" s="537" t="s">
        <v>415</v>
      </c>
      <c r="H19" s="6"/>
    </row>
    <row r="20" spans="1:8" ht="69" customHeight="1">
      <c r="A20" s="545"/>
      <c r="B20" s="526" t="s">
        <v>416</v>
      </c>
      <c r="C20" s="527" t="s">
        <v>395</v>
      </c>
      <c r="D20" s="527" t="s">
        <v>435</v>
      </c>
      <c r="E20" s="527" t="s">
        <v>396</v>
      </c>
      <c r="F20" s="533" t="s">
        <v>410</v>
      </c>
      <c r="G20" s="529" t="s">
        <v>417</v>
      </c>
      <c r="H20" s="545"/>
    </row>
    <row r="21" spans="1:8" ht="31.5" customHeight="1">
      <c r="A21" s="545"/>
      <c r="B21" s="522" t="s">
        <v>418</v>
      </c>
      <c r="C21" s="523" t="s">
        <v>395</v>
      </c>
      <c r="D21" s="523" t="s">
        <v>435</v>
      </c>
      <c r="E21" s="523" t="s">
        <v>396</v>
      </c>
      <c r="F21" s="524" t="s">
        <v>419</v>
      </c>
      <c r="G21" s="530" t="s">
        <v>420</v>
      </c>
      <c r="H21" s="545"/>
    </row>
    <row r="22" spans="1:8" ht="31.5" customHeight="1">
      <c r="A22" s="6"/>
      <c r="B22" s="522"/>
      <c r="C22" s="523"/>
      <c r="D22" s="523"/>
      <c r="E22" s="523"/>
      <c r="F22" s="524" t="s">
        <v>421</v>
      </c>
      <c r="G22" s="530" t="s">
        <v>422</v>
      </c>
      <c r="H22" s="6"/>
    </row>
    <row r="23" spans="1:8" ht="31.5" customHeight="1">
      <c r="A23" s="546"/>
      <c r="B23" s="578" t="s">
        <v>423</v>
      </c>
      <c r="C23" s="579" t="s">
        <v>424</v>
      </c>
      <c r="D23" s="579" t="s">
        <v>425</v>
      </c>
      <c r="E23" s="579" t="s">
        <v>396</v>
      </c>
      <c r="F23" s="528"/>
      <c r="G23" s="528"/>
      <c r="H23" s="546"/>
    </row>
    <row r="24" spans="1:8" ht="31.5" customHeight="1">
      <c r="A24" s="546"/>
      <c r="B24" s="522" t="s">
        <v>426</v>
      </c>
      <c r="C24" s="523" t="s">
        <v>427</v>
      </c>
      <c r="D24" s="523"/>
      <c r="E24" s="523"/>
      <c r="F24" s="524"/>
      <c r="G24" s="524"/>
      <c r="H24" s="546"/>
    </row>
    <row r="25" spans="1:8" ht="43.5" customHeight="1">
      <c r="A25" s="546"/>
      <c r="B25" s="538" t="s">
        <v>428</v>
      </c>
      <c r="C25" s="579" t="s">
        <v>429</v>
      </c>
      <c r="D25" s="579"/>
      <c r="E25" s="579"/>
      <c r="F25" s="528"/>
      <c r="G25" s="528"/>
      <c r="H25" s="546"/>
    </row>
    <row r="26" spans="1:8" ht="55.5" customHeight="1">
      <c r="A26" s="546"/>
      <c r="B26" s="539" t="s">
        <v>430</v>
      </c>
      <c r="C26" s="523" t="s">
        <v>424</v>
      </c>
      <c r="D26" s="523" t="s">
        <v>425</v>
      </c>
      <c r="E26" s="523" t="s">
        <v>396</v>
      </c>
      <c r="F26" s="524"/>
      <c r="G26" s="524"/>
      <c r="H26" s="546"/>
    </row>
    <row r="27" spans="1:8" ht="66" customHeight="1" thickBot="1">
      <c r="A27" s="546"/>
      <c r="B27" s="539" t="s">
        <v>431</v>
      </c>
      <c r="C27" s="540" t="s">
        <v>432</v>
      </c>
      <c r="D27" s="541"/>
      <c r="E27" s="541"/>
      <c r="F27" s="540"/>
      <c r="G27" s="540"/>
      <c r="H27" s="546"/>
    </row>
    <row r="28" spans="1:8" ht="42" customHeight="1">
      <c r="A28" s="6"/>
      <c r="B28" s="666" t="s">
        <v>433</v>
      </c>
      <c r="C28" s="666"/>
      <c r="D28" s="666"/>
      <c r="E28" s="666"/>
      <c r="F28" s="666"/>
      <c r="G28" s="666"/>
      <c r="H28" s="6"/>
    </row>
    <row r="29" spans="1:8" ht="39" customHeight="1">
      <c r="A29" s="548"/>
      <c r="B29" s="667"/>
      <c r="C29" s="667"/>
      <c r="D29" s="667"/>
      <c r="E29" s="667"/>
      <c r="F29" s="667"/>
      <c r="G29" s="66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zoomScale="85" zoomScaleNormal="100" zoomScalePageLayoutView="85" workbookViewId="0">
      <selection activeCell="D67" sqref="D67:E73"/>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670" t="s">
        <v>9</v>
      </c>
      <c r="C4" s="47"/>
      <c r="D4" s="48"/>
      <c r="E4" s="48"/>
      <c r="F4" s="49"/>
      <c r="J4" s="141" t="s">
        <v>10</v>
      </c>
      <c r="K4" s="50"/>
      <c r="L4" s="50"/>
      <c r="M4" s="50"/>
      <c r="N4" s="51"/>
    </row>
    <row r="5" spans="2:16" ht="12.75" thickBot="1">
      <c r="B5" s="671"/>
      <c r="C5" s="52"/>
      <c r="D5" s="52"/>
      <c r="E5" s="52"/>
      <c r="F5" s="53"/>
      <c r="J5" s="142"/>
      <c r="K5" s="54"/>
      <c r="L5" s="54"/>
      <c r="M5" s="54"/>
      <c r="N5" s="55"/>
    </row>
    <row r="6" spans="2:16">
      <c r="B6" s="587" t="s">
        <v>11</v>
      </c>
      <c r="C6" s="57"/>
      <c r="D6" s="58"/>
      <c r="E6" s="59"/>
      <c r="F6" s="60">
        <v>72499</v>
      </c>
      <c r="J6" s="61" t="str">
        <f>"Current value of Mortgage Loans in Pool at"&amp;" "&amp;TEXT(EOMONTH('Page 1'!E15,0)+1,"dd mmmm yyyy")</f>
        <v>Current value of Mortgage Loans in Pool at 01 December 2018</v>
      </c>
      <c r="K6" s="62"/>
      <c r="L6" s="62"/>
      <c r="M6" s="63"/>
      <c r="N6" s="560">
        <v>3222804462.54</v>
      </c>
      <c r="P6" s="631"/>
    </row>
    <row r="7" spans="2:16" ht="12.75" thickBot="1">
      <c r="B7" s="586" t="s">
        <v>12</v>
      </c>
      <c r="C7" s="65"/>
      <c r="D7" s="66"/>
      <c r="E7" s="67"/>
      <c r="F7" s="68">
        <v>7496212046.6000004</v>
      </c>
      <c r="J7" s="69" t="str">
        <f>"Last months Closing Trust Assets at"&amp;" "&amp;TEXT(EOMONTH('Page 1'!E15,-1)+1,"dd mmmm yyyy")</f>
        <v>Last months Closing Trust Assets at 01 November 2018</v>
      </c>
      <c r="K7" s="70"/>
      <c r="L7" s="70"/>
      <c r="M7" s="71"/>
      <c r="N7" s="561">
        <v>3290368293.6999998</v>
      </c>
      <c r="O7" s="631"/>
    </row>
    <row r="8" spans="2:16">
      <c r="B8" s="587" t="s">
        <v>13</v>
      </c>
      <c r="C8" s="57"/>
      <c r="D8" s="58"/>
      <c r="E8" s="59"/>
      <c r="F8" s="60">
        <v>69793</v>
      </c>
      <c r="J8" s="72" t="s">
        <v>439</v>
      </c>
      <c r="K8" s="73"/>
      <c r="L8" s="73"/>
      <c r="M8" s="143"/>
      <c r="N8" s="560">
        <v>9038323.8699999992</v>
      </c>
    </row>
    <row r="9" spans="2:16">
      <c r="B9" s="585" t="s">
        <v>14</v>
      </c>
      <c r="C9" s="75"/>
      <c r="D9" s="76"/>
      <c r="E9" s="77"/>
      <c r="F9" s="590">
        <v>3222804462.5399995</v>
      </c>
      <c r="H9" s="593"/>
      <c r="J9" s="79" t="s">
        <v>440</v>
      </c>
      <c r="K9" s="62"/>
      <c r="L9" s="62"/>
      <c r="M9" s="85"/>
      <c r="N9" s="560">
        <v>47462003.75999999</v>
      </c>
    </row>
    <row r="10" spans="2:16" ht="12.75" thickBot="1">
      <c r="B10" s="586" t="s">
        <v>436</v>
      </c>
      <c r="C10" s="65"/>
      <c r="D10" s="66"/>
      <c r="E10" s="67"/>
      <c r="F10" s="591">
        <v>3.4890215510648526E-2</v>
      </c>
      <c r="H10" s="593"/>
      <c r="J10" s="79" t="s">
        <v>441</v>
      </c>
      <c r="K10" s="62"/>
      <c r="L10" s="62"/>
      <c r="M10" s="85"/>
      <c r="N10" s="560">
        <v>22325048.200000007</v>
      </c>
    </row>
    <row r="11" spans="2:16" ht="13.5" customHeight="1" thickBot="1">
      <c r="B11" s="75"/>
      <c r="C11" s="78"/>
      <c r="D11" s="78"/>
      <c r="E11" s="78"/>
      <c r="F11" s="574"/>
      <c r="H11" s="81"/>
      <c r="J11" s="69" t="str">
        <f>"Principal Ledger as calculated on"&amp;" "&amp;TEXT('Page 1'!E15+1,"dd mmmm yyyy")</f>
        <v>Principal Ledger as calculated on 01 December 2018</v>
      </c>
      <c r="K11" s="70"/>
      <c r="L11" s="70"/>
      <c r="M11" s="71"/>
      <c r="N11" s="561">
        <v>0</v>
      </c>
    </row>
    <row r="12" spans="2:16">
      <c r="B12" s="75"/>
      <c r="C12" s="75"/>
      <c r="D12" s="76"/>
      <c r="E12" s="76"/>
      <c r="F12" s="82"/>
      <c r="H12" s="81"/>
      <c r="J12" s="61" t="str">
        <f>"Funding Share as calculated on"&amp;" "&amp;TEXT(EOMONTH('Page 1'!E15,0)+1,"dd mmmm yyyy")</f>
        <v>Funding Share as calculated on 01 December 2018</v>
      </c>
      <c r="K12" s="62"/>
      <c r="L12" s="62"/>
      <c r="M12" s="62"/>
      <c r="N12" s="560">
        <v>2353768764.2558184</v>
      </c>
    </row>
    <row r="13" spans="2:16">
      <c r="B13" s="75"/>
      <c r="C13" s="78"/>
      <c r="D13" s="78"/>
      <c r="E13" s="78"/>
      <c r="F13" s="583"/>
      <c r="J13" s="61" t="str">
        <f>"Funding Share % as calculated on"&amp;" "&amp;TEXT(EOMONTH('Page 1'!E15,0)+1,"dd mmmm yyyy")</f>
        <v>Funding Share % as calculated on 01 December 2018</v>
      </c>
      <c r="K13" s="62"/>
      <c r="L13" s="62"/>
      <c r="M13" s="62"/>
      <c r="N13" s="562">
        <v>0.71535119999999996</v>
      </c>
    </row>
    <row r="14" spans="2:16">
      <c r="B14" s="75"/>
      <c r="C14" s="75"/>
      <c r="D14" s="76"/>
      <c r="E14" s="76"/>
      <c r="F14" s="82"/>
      <c r="J14" s="61" t="str">
        <f>"Seller Share as calculated on"&amp;" "&amp;TEXT(EOMONTH('Page 1'!E15,0)+1,"dd mmmm yyyy")</f>
        <v>Seller Share as calculated on 01 December 2018</v>
      </c>
      <c r="K14" s="62"/>
      <c r="L14" s="62"/>
      <c r="M14" s="62"/>
      <c r="N14" s="560">
        <v>936599529.44418144</v>
      </c>
    </row>
    <row r="15" spans="2:16">
      <c r="B15" s="83"/>
      <c r="C15" s="78"/>
      <c r="D15" s="553"/>
      <c r="E15" s="78"/>
      <c r="F15" s="78"/>
      <c r="J15" s="61" t="str">
        <f>"Seller Share % as calculated on"&amp;" "&amp;TEXT(EOMONTH('Page 1'!E15,0)+1,"dd mmmm yyyy")</f>
        <v>Seller Share % as calculated on 01 December 2018</v>
      </c>
      <c r="K15" s="62"/>
      <c r="L15" s="62"/>
      <c r="M15" s="85"/>
      <c r="N15" s="562">
        <v>0.28464879999999998</v>
      </c>
    </row>
    <row r="16" spans="2:16">
      <c r="B16" s="83"/>
      <c r="C16" s="78"/>
      <c r="D16" s="78"/>
      <c r="E16" s="78"/>
      <c r="F16" s="78"/>
      <c r="J16" s="61" t="str">
        <f>"Minimum Seller Share (Amount)"&amp;" "&amp;TEXT(EOMONTH('Page 1'!E15,0)+1,"dd mmmm yyyy")</f>
        <v>Minimum Seller Share (Amount) 01 December 2018</v>
      </c>
      <c r="K16" s="62"/>
      <c r="L16" s="62"/>
      <c r="M16" s="85"/>
      <c r="N16" s="560"/>
    </row>
    <row r="17" spans="2:14">
      <c r="B17" s="75"/>
      <c r="C17" s="75"/>
      <c r="D17" s="76"/>
      <c r="E17" s="76"/>
      <c r="F17" s="82"/>
      <c r="J17" s="84" t="s">
        <v>15</v>
      </c>
      <c r="K17" s="144"/>
      <c r="L17" s="62"/>
      <c r="M17" s="85"/>
      <c r="N17" s="560">
        <v>138195468.33540002</v>
      </c>
    </row>
    <row r="18" spans="2:14">
      <c r="B18" s="75"/>
      <c r="C18" s="75"/>
      <c r="D18" s="76"/>
      <c r="E18" s="76"/>
      <c r="F18" s="82"/>
      <c r="I18" s="86"/>
      <c r="J18" s="87" t="s">
        <v>16</v>
      </c>
      <c r="K18" s="62"/>
      <c r="L18" s="62"/>
      <c r="M18" s="88"/>
      <c r="N18" s="560">
        <v>158283578.06400001</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296479046.3994</v>
      </c>
    </row>
    <row r="21" spans="2:14" ht="12.75" thickBot="1">
      <c r="B21" s="75"/>
      <c r="C21" s="75"/>
      <c r="D21" s="76"/>
      <c r="E21" s="76"/>
      <c r="F21" s="82"/>
      <c r="I21" s="86"/>
      <c r="J21" s="69" t="s">
        <v>19</v>
      </c>
      <c r="K21" s="70"/>
      <c r="L21" s="70"/>
      <c r="M21" s="71"/>
      <c r="N21" s="563">
        <v>9.0105124999855582E-2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2" t="s">
        <v>20</v>
      </c>
      <c r="C24" s="673"/>
      <c r="D24" s="676" t="s">
        <v>21</v>
      </c>
      <c r="E24" s="678" t="s">
        <v>22</v>
      </c>
      <c r="F24" s="680" t="s">
        <v>23</v>
      </c>
      <c r="G24" s="680" t="s">
        <v>24</v>
      </c>
      <c r="H24" s="680" t="s">
        <v>25</v>
      </c>
      <c r="I24" s="89"/>
      <c r="J24" s="581"/>
      <c r="K24" s="581"/>
      <c r="L24" s="581"/>
      <c r="M24" s="581"/>
      <c r="N24" s="581"/>
    </row>
    <row r="25" spans="2:14" ht="12.75" thickBot="1">
      <c r="B25" s="674"/>
      <c r="C25" s="675"/>
      <c r="D25" s="677"/>
      <c r="E25" s="679" t="s">
        <v>26</v>
      </c>
      <c r="F25" s="681"/>
      <c r="G25" s="681"/>
      <c r="H25" s="681"/>
      <c r="I25" s="91"/>
      <c r="N25" s="90"/>
    </row>
    <row r="26" spans="2:14">
      <c r="B26" s="92" t="s">
        <v>27</v>
      </c>
      <c r="C26" s="93"/>
      <c r="D26" s="94">
        <v>66911</v>
      </c>
      <c r="E26" s="609">
        <v>3042045971.4299998</v>
      </c>
      <c r="F26" s="624">
        <v>0</v>
      </c>
      <c r="G26" s="95">
        <v>0.95870646053329134</v>
      </c>
      <c r="H26" s="96">
        <v>0.94391267195666662</v>
      </c>
      <c r="I26" s="97"/>
      <c r="N26" s="78"/>
    </row>
    <row r="27" spans="2:14">
      <c r="B27" s="625" t="s">
        <v>449</v>
      </c>
      <c r="C27" s="99"/>
      <c r="D27" s="94">
        <v>1876</v>
      </c>
      <c r="E27" s="610">
        <v>120958799.41</v>
      </c>
      <c r="F27" s="624">
        <v>498510.12</v>
      </c>
      <c r="G27" s="100">
        <v>2.6879486481452296E-2</v>
      </c>
      <c r="H27" s="101">
        <v>3.7532155864854533E-2</v>
      </c>
      <c r="I27" s="97"/>
      <c r="N27" s="78"/>
    </row>
    <row r="28" spans="2:14">
      <c r="B28" s="625" t="s">
        <v>450</v>
      </c>
      <c r="C28" s="99"/>
      <c r="D28" s="94">
        <v>328</v>
      </c>
      <c r="E28" s="610">
        <v>20792634.719999999</v>
      </c>
      <c r="F28" s="624">
        <v>255200.25</v>
      </c>
      <c r="G28" s="100">
        <v>4.6996117089106362E-3</v>
      </c>
      <c r="H28" s="101">
        <v>6.4517208417952327E-3</v>
      </c>
      <c r="I28" s="97"/>
      <c r="N28" s="78"/>
    </row>
    <row r="29" spans="2:14">
      <c r="B29" s="625" t="s">
        <v>451</v>
      </c>
      <c r="C29" s="99"/>
      <c r="D29" s="94">
        <v>189</v>
      </c>
      <c r="E29" s="610">
        <v>10631406.060000001</v>
      </c>
      <c r="F29" s="624">
        <v>182000.48</v>
      </c>
      <c r="G29" s="100">
        <v>2.7080079664149699E-3</v>
      </c>
      <c r="H29" s="101">
        <v>3.2988058020811586E-3</v>
      </c>
      <c r="I29" s="97"/>
      <c r="N29" s="582"/>
    </row>
    <row r="30" spans="2:14">
      <c r="B30" s="625" t="s">
        <v>452</v>
      </c>
      <c r="C30" s="99"/>
      <c r="D30" s="94">
        <v>110</v>
      </c>
      <c r="E30" s="610">
        <v>6844266.7599999998</v>
      </c>
      <c r="F30" s="624">
        <v>171065.31</v>
      </c>
      <c r="G30" s="100">
        <v>1.5760892926224694E-3</v>
      </c>
      <c r="H30" s="101">
        <v>2.1236990452116371E-3</v>
      </c>
      <c r="I30" s="97"/>
      <c r="N30" s="78"/>
    </row>
    <row r="31" spans="2:14">
      <c r="B31" s="625" t="s">
        <v>453</v>
      </c>
      <c r="C31" s="99"/>
      <c r="D31" s="94">
        <v>83</v>
      </c>
      <c r="E31" s="610">
        <v>5320546.16</v>
      </c>
      <c r="F31" s="624">
        <v>158884.95000000001</v>
      </c>
      <c r="G31" s="100">
        <v>1.189231011706045E-3</v>
      </c>
      <c r="H31" s="101">
        <v>1.6509056698421911E-3</v>
      </c>
      <c r="I31" s="97"/>
      <c r="N31" s="78"/>
    </row>
    <row r="32" spans="2:14">
      <c r="B32" s="625" t="s">
        <v>454</v>
      </c>
      <c r="C32" s="99"/>
      <c r="D32" s="94">
        <v>64</v>
      </c>
      <c r="E32" s="610">
        <v>4210398.09</v>
      </c>
      <c r="F32" s="624">
        <v>129940.45</v>
      </c>
      <c r="G32" s="100">
        <v>9.1699740661670939E-4</v>
      </c>
      <c r="H32" s="101">
        <v>1.3064392019246631E-3</v>
      </c>
      <c r="I32" s="97"/>
    </row>
    <row r="33" spans="2:15">
      <c r="B33" s="625" t="s">
        <v>455</v>
      </c>
      <c r="C33" s="99"/>
      <c r="D33" s="94">
        <v>56</v>
      </c>
      <c r="E33" s="610">
        <v>2623439.9300000002</v>
      </c>
      <c r="F33" s="624">
        <v>122405.59</v>
      </c>
      <c r="G33" s="100">
        <v>8.0237273078962075E-4</v>
      </c>
      <c r="H33" s="101">
        <v>8.140239224853188E-4</v>
      </c>
      <c r="I33" s="97"/>
    </row>
    <row r="34" spans="2:15">
      <c r="B34" s="625" t="s">
        <v>456</v>
      </c>
      <c r="C34" s="99"/>
      <c r="D34" s="94">
        <v>30</v>
      </c>
      <c r="E34" s="610">
        <v>1081933.8799999999</v>
      </c>
      <c r="F34" s="624">
        <v>51989.55</v>
      </c>
      <c r="G34" s="100">
        <v>4.2984253435158256E-4</v>
      </c>
      <c r="H34" s="101">
        <v>3.357119218915602E-4</v>
      </c>
      <c r="I34" s="97"/>
    </row>
    <row r="35" spans="2:15">
      <c r="B35" s="625" t="s">
        <v>457</v>
      </c>
      <c r="C35" s="99"/>
      <c r="D35" s="94">
        <v>32</v>
      </c>
      <c r="E35" s="610">
        <v>1248245.8700000001</v>
      </c>
      <c r="F35" s="624">
        <v>59161.54</v>
      </c>
      <c r="G35" s="100">
        <v>4.584987033083547E-4</v>
      </c>
      <c r="H35" s="101">
        <v>3.8731666302094421E-4</v>
      </c>
      <c r="I35" s="97"/>
    </row>
    <row r="36" spans="2:15">
      <c r="B36" s="625" t="s">
        <v>458</v>
      </c>
      <c r="C36" s="99"/>
      <c r="D36" s="94">
        <v>16</v>
      </c>
      <c r="E36" s="610">
        <v>830630.41</v>
      </c>
      <c r="F36" s="624">
        <v>48505.83</v>
      </c>
      <c r="G36" s="100">
        <v>2.2924935165417735E-4</v>
      </c>
      <c r="H36" s="101">
        <v>2.5773527983306583E-4</v>
      </c>
      <c r="I36" s="97"/>
    </row>
    <row r="37" spans="2:15">
      <c r="B37" s="625" t="s">
        <v>459</v>
      </c>
      <c r="C37" s="99"/>
      <c r="D37" s="94">
        <v>22</v>
      </c>
      <c r="E37" s="610">
        <v>1307502.52</v>
      </c>
      <c r="F37" s="624">
        <v>72391.75</v>
      </c>
      <c r="G37" s="100">
        <v>3.1521785852449386E-4</v>
      </c>
      <c r="H37" s="101">
        <v>4.0570333546376987E-4</v>
      </c>
      <c r="I37" s="97"/>
    </row>
    <row r="38" spans="2:15" ht="12.75" thickBot="1">
      <c r="B38" s="102" t="s">
        <v>28</v>
      </c>
      <c r="C38" s="99"/>
      <c r="D38" s="94">
        <v>76</v>
      </c>
      <c r="E38" s="610">
        <v>4908687.3</v>
      </c>
      <c r="F38" s="624">
        <v>257618.65</v>
      </c>
      <c r="G38" s="103">
        <v>1.0889344203573424E-3</v>
      </c>
      <c r="H38" s="104">
        <v>1.523110494929407E-3</v>
      </c>
      <c r="I38" s="97"/>
    </row>
    <row r="39" spans="2:15" ht="12.75" thickBot="1">
      <c r="B39" s="105" t="s">
        <v>29</v>
      </c>
      <c r="C39" s="106"/>
      <c r="D39" s="577">
        <v>69793</v>
      </c>
      <c r="E39" s="107">
        <v>3222804462.5399995</v>
      </c>
      <c r="F39" s="107">
        <v>2146342.41</v>
      </c>
      <c r="G39" s="568">
        <v>1.0000000000000002</v>
      </c>
      <c r="H39" s="568">
        <v>0.99999999999999989</v>
      </c>
      <c r="I39" s="97"/>
    </row>
    <row r="40" spans="2:15">
      <c r="B40" s="689" t="s">
        <v>460</v>
      </c>
      <c r="C40" s="689"/>
      <c r="D40" s="689"/>
      <c r="E40" s="689"/>
      <c r="F40" s="689"/>
      <c r="G40" s="689"/>
      <c r="H40" s="689"/>
      <c r="I40" s="108"/>
    </row>
    <row r="41" spans="2:15">
      <c r="B41" s="690"/>
      <c r="C41" s="690"/>
      <c r="D41" s="690"/>
      <c r="E41" s="690"/>
      <c r="F41" s="690"/>
      <c r="G41" s="690"/>
      <c r="H41" s="690"/>
      <c r="I41" s="108"/>
    </row>
    <row r="42" spans="2:15">
      <c r="B42" s="75"/>
      <c r="C42" s="75"/>
      <c r="D42" s="109"/>
      <c r="E42" s="109"/>
      <c r="F42" s="109"/>
      <c r="G42" s="97"/>
      <c r="H42" s="97"/>
      <c r="I42" s="97"/>
    </row>
    <row r="43" spans="2:15" ht="12.75" thickBot="1">
      <c r="G43" s="97"/>
      <c r="H43" s="97"/>
      <c r="I43" s="97"/>
    </row>
    <row r="44" spans="2:15">
      <c r="B44" s="683" t="s">
        <v>30</v>
      </c>
      <c r="C44" s="684"/>
      <c r="D44" s="110" t="s">
        <v>21</v>
      </c>
      <c r="E44" s="111" t="s">
        <v>31</v>
      </c>
      <c r="F44" s="111" t="s">
        <v>32</v>
      </c>
      <c r="G44" s="97"/>
      <c r="H44" s="97"/>
      <c r="I44" s="97"/>
      <c r="M44" s="112"/>
      <c r="N44" s="113"/>
    </row>
    <row r="45" spans="2:15" ht="12.75" thickBot="1">
      <c r="B45" s="685"/>
      <c r="C45" s="68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2</v>
      </c>
      <c r="E47" s="614">
        <v>144294.91</v>
      </c>
      <c r="F47" s="614">
        <v>4613.51</v>
      </c>
      <c r="G47" s="121"/>
      <c r="H47" s="121"/>
      <c r="I47" s="121"/>
      <c r="M47" s="112"/>
      <c r="N47" s="122"/>
      <c r="O47" s="116"/>
    </row>
    <row r="48" spans="2:15">
      <c r="B48" s="74" t="s">
        <v>481</v>
      </c>
      <c r="C48" s="86"/>
      <c r="D48" s="120">
        <v>1042</v>
      </c>
      <c r="E48" s="614">
        <v>87214902.10999997</v>
      </c>
      <c r="F48" s="614">
        <v>1512521.922000001</v>
      </c>
      <c r="G48" s="90"/>
      <c r="H48" s="90"/>
      <c r="I48" s="90"/>
      <c r="M48" s="112"/>
      <c r="N48" s="122"/>
      <c r="O48" s="116"/>
    </row>
    <row r="49" spans="2:15" ht="12.75" thickBot="1">
      <c r="B49" s="64"/>
      <c r="C49" s="123"/>
      <c r="D49" s="124"/>
      <c r="E49" s="125"/>
      <c r="F49" s="125"/>
      <c r="G49" s="90"/>
      <c r="H49" s="90"/>
      <c r="I49" s="90"/>
      <c r="M49" s="112"/>
      <c r="N49" s="122"/>
      <c r="O49" s="116"/>
    </row>
    <row r="50" spans="2:15">
      <c r="B50" s="691" t="s">
        <v>34</v>
      </c>
      <c r="C50" s="691"/>
      <c r="D50" s="691"/>
      <c r="E50" s="691"/>
      <c r="F50" s="691"/>
      <c r="G50" s="126"/>
      <c r="H50" s="90"/>
      <c r="I50" s="90"/>
      <c r="M50" s="112"/>
      <c r="N50" s="122"/>
      <c r="O50" s="116"/>
    </row>
    <row r="51" spans="2:15">
      <c r="B51" s="692"/>
      <c r="C51" s="692"/>
      <c r="D51" s="692"/>
      <c r="E51" s="692"/>
      <c r="F51" s="692"/>
      <c r="G51" s="90"/>
      <c r="H51" s="90"/>
      <c r="I51" s="90"/>
      <c r="M51" s="127"/>
      <c r="N51" s="127"/>
      <c r="O51" s="116"/>
    </row>
    <row r="52" spans="2:15" ht="12.75" thickBot="1">
      <c r="B52" s="128"/>
      <c r="C52" s="128"/>
      <c r="D52" s="128"/>
      <c r="E52" s="128"/>
      <c r="F52" s="109"/>
      <c r="G52" s="129"/>
      <c r="H52" s="90"/>
      <c r="I52" s="90"/>
      <c r="M52" s="127"/>
      <c r="N52" s="127"/>
      <c r="O52" s="116"/>
    </row>
    <row r="53" spans="2:15">
      <c r="B53" s="683" t="s">
        <v>35</v>
      </c>
      <c r="C53" s="684"/>
      <c r="D53" s="687" t="s">
        <v>21</v>
      </c>
      <c r="E53" s="678" t="s">
        <v>36</v>
      </c>
      <c r="F53" s="109"/>
      <c r="G53" s="90"/>
      <c r="H53" s="90"/>
      <c r="I53" s="90"/>
      <c r="O53" s="127"/>
    </row>
    <row r="54" spans="2:15" ht="12.75" thickBot="1">
      <c r="B54" s="685"/>
      <c r="C54" s="686"/>
      <c r="D54" s="688"/>
      <c r="E54" s="679" t="s">
        <v>26</v>
      </c>
      <c r="F54" s="109"/>
      <c r="G54" s="90"/>
      <c r="H54" s="90"/>
      <c r="I54" s="90"/>
    </row>
    <row r="55" spans="2:15">
      <c r="B55" s="130"/>
      <c r="C55" s="117"/>
      <c r="D55" s="131"/>
      <c r="E55" s="132"/>
      <c r="F55" s="109"/>
      <c r="G55" s="90"/>
      <c r="H55" s="90"/>
      <c r="I55" s="90"/>
    </row>
    <row r="56" spans="2:15">
      <c r="B56" s="74" t="s">
        <v>37</v>
      </c>
      <c r="C56" s="86"/>
      <c r="D56" s="120">
        <v>744</v>
      </c>
      <c r="E56" s="628">
        <v>27204499.539999999</v>
      </c>
      <c r="F56" s="109"/>
      <c r="G56" s="90"/>
      <c r="H56" s="90"/>
      <c r="I56" s="90"/>
    </row>
    <row r="57" spans="2:15">
      <c r="B57" s="74" t="s">
        <v>38</v>
      </c>
      <c r="C57" s="86"/>
      <c r="D57" s="120">
        <v>2</v>
      </c>
      <c r="E57" s="628">
        <v>19117.55</v>
      </c>
      <c r="F57" s="81"/>
      <c r="G57" s="90"/>
      <c r="H57" s="90"/>
      <c r="I57" s="90"/>
    </row>
    <row r="58" spans="2:15">
      <c r="B58" s="74" t="s">
        <v>39</v>
      </c>
      <c r="C58" s="86"/>
      <c r="D58" s="120">
        <v>746</v>
      </c>
      <c r="E58" s="628">
        <v>27223617.09</v>
      </c>
      <c r="F58" s="121"/>
      <c r="G58" s="90"/>
      <c r="H58" s="90"/>
      <c r="I58" s="90"/>
    </row>
    <row r="59" spans="2:15">
      <c r="B59" s="74" t="s">
        <v>40</v>
      </c>
      <c r="C59" s="86"/>
      <c r="D59" s="120">
        <v>88</v>
      </c>
      <c r="E59" s="628">
        <v>194486.93</v>
      </c>
      <c r="F59" s="90"/>
      <c r="G59" s="90"/>
      <c r="H59" s="90"/>
      <c r="I59" s="90"/>
    </row>
    <row r="60" spans="2:15" ht="12.75" thickBot="1">
      <c r="B60" s="133"/>
      <c r="C60" s="123"/>
      <c r="D60" s="134"/>
      <c r="E60" s="135"/>
      <c r="F60" s="90"/>
      <c r="G60" s="90"/>
      <c r="H60" s="90"/>
      <c r="I60" s="90"/>
    </row>
    <row r="61" spans="2:15">
      <c r="B61" s="682" t="s">
        <v>446</v>
      </c>
      <c r="C61" s="682"/>
      <c r="D61" s="682"/>
      <c r="E61" s="682"/>
      <c r="F61" s="90"/>
      <c r="G61" s="90"/>
      <c r="H61" s="90"/>
      <c r="I61" s="90"/>
    </row>
    <row r="62" spans="2:15">
      <c r="B62" s="136"/>
      <c r="C62" s="78"/>
      <c r="D62" s="36"/>
      <c r="E62" s="37"/>
      <c r="F62" s="90"/>
      <c r="G62" s="90"/>
      <c r="H62" s="90"/>
      <c r="I62" s="90"/>
    </row>
    <row r="63" spans="2:15" ht="12.75" thickBot="1">
      <c r="F63" s="90"/>
      <c r="G63" s="90"/>
      <c r="H63" s="90"/>
      <c r="I63" s="90"/>
      <c r="O63" s="90"/>
    </row>
    <row r="64" spans="2:15">
      <c r="B64" s="683" t="s">
        <v>41</v>
      </c>
      <c r="C64" s="684"/>
      <c r="D64" s="687" t="s">
        <v>21</v>
      </c>
      <c r="E64" s="678" t="s">
        <v>22</v>
      </c>
      <c r="F64" s="90"/>
      <c r="G64" s="90"/>
      <c r="H64" s="90"/>
      <c r="I64" s="90"/>
      <c r="O64" s="90"/>
    </row>
    <row r="65" spans="2:9" ht="12.75" thickBot="1">
      <c r="B65" s="685"/>
      <c r="C65" s="686"/>
      <c r="D65" s="688"/>
      <c r="E65" s="679" t="s">
        <v>26</v>
      </c>
      <c r="F65" s="90"/>
      <c r="G65" s="90"/>
      <c r="H65" s="90"/>
      <c r="I65" s="90"/>
    </row>
    <row r="66" spans="2:9">
      <c r="B66" s="137"/>
      <c r="C66" s="138"/>
      <c r="D66" s="559"/>
      <c r="E66" s="120"/>
      <c r="F66" s="90"/>
      <c r="G66" s="90"/>
      <c r="H66" s="90"/>
      <c r="I66" s="90"/>
    </row>
    <row r="67" spans="2:9">
      <c r="B67" s="139" t="s">
        <v>42</v>
      </c>
      <c r="C67" s="630"/>
      <c r="D67" s="120">
        <v>1035</v>
      </c>
      <c r="E67" s="120">
        <v>138138332.92000002</v>
      </c>
      <c r="F67" s="129"/>
      <c r="G67" s="129"/>
      <c r="H67" s="90"/>
      <c r="I67" s="90"/>
    </row>
    <row r="68" spans="2:9">
      <c r="B68" s="629"/>
      <c r="C68" s="630"/>
      <c r="D68" s="120"/>
      <c r="E68" s="120"/>
      <c r="F68" s="90"/>
      <c r="G68" s="90"/>
      <c r="H68" s="90"/>
      <c r="I68" s="90"/>
    </row>
    <row r="69" spans="2:9">
      <c r="B69" s="629" t="s">
        <v>43</v>
      </c>
      <c r="C69" s="630"/>
      <c r="D69" s="120">
        <v>2</v>
      </c>
      <c r="E69" s="120">
        <v>291886.90000003576</v>
      </c>
      <c r="F69" s="129"/>
      <c r="G69" s="90"/>
      <c r="H69" s="90"/>
      <c r="I69" s="90"/>
    </row>
    <row r="70" spans="2:9">
      <c r="B70" s="629" t="s">
        <v>44</v>
      </c>
      <c r="C70" s="630"/>
      <c r="D70" s="120">
        <v>2</v>
      </c>
      <c r="E70" s="120">
        <v>305117.55000004172</v>
      </c>
      <c r="F70" s="90"/>
      <c r="G70" s="90"/>
      <c r="H70" s="90"/>
      <c r="I70" s="90"/>
    </row>
    <row r="71" spans="2:9">
      <c r="B71" s="629" t="s">
        <v>45</v>
      </c>
      <c r="C71" s="630"/>
      <c r="D71" s="120">
        <v>9</v>
      </c>
      <c r="E71" s="120">
        <v>915232.25</v>
      </c>
      <c r="F71" s="129"/>
      <c r="G71" s="90"/>
      <c r="H71" s="90"/>
      <c r="I71" s="90"/>
    </row>
    <row r="72" spans="2:9">
      <c r="B72" s="629"/>
      <c r="C72" s="630"/>
      <c r="D72" s="120"/>
      <c r="E72" s="120"/>
      <c r="F72" s="90"/>
      <c r="G72" s="90"/>
      <c r="H72" s="90"/>
      <c r="I72" s="90"/>
    </row>
    <row r="73" spans="2:9">
      <c r="B73" s="629" t="s">
        <v>46</v>
      </c>
      <c r="C73" s="630"/>
      <c r="D73" s="120">
        <v>1026</v>
      </c>
      <c r="E73" s="120">
        <v>137223100.67000002</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topLeftCell="A13" zoomScaleNormal="100" workbookViewId="0">
      <selection activeCell="I30" sqref="I30:J33"/>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5" t="s">
        <v>47</v>
      </c>
      <c r="C2" s="696"/>
      <c r="D2" s="678" t="s">
        <v>48</v>
      </c>
      <c r="E2" s="678" t="s">
        <v>49</v>
      </c>
      <c r="F2" s="678" t="s">
        <v>50</v>
      </c>
      <c r="G2" s="678" t="s">
        <v>51</v>
      </c>
      <c r="I2" s="678" t="s">
        <v>52</v>
      </c>
      <c r="J2" s="678" t="s">
        <v>53</v>
      </c>
      <c r="K2" s="678" t="s">
        <v>54</v>
      </c>
      <c r="L2" s="201"/>
      <c r="M2" s="201"/>
      <c r="N2" s="202"/>
    </row>
    <row r="3" spans="2:14" ht="12.75" thickBot="1">
      <c r="B3" s="697"/>
      <c r="C3" s="698"/>
      <c r="D3" s="679"/>
      <c r="E3" s="679"/>
      <c r="F3" s="679"/>
      <c r="G3" s="679"/>
      <c r="I3" s="679"/>
      <c r="J3" s="679"/>
      <c r="K3" s="679"/>
      <c r="L3" s="201"/>
      <c r="M3" s="201"/>
      <c r="N3" s="202"/>
    </row>
    <row r="4" spans="2:14">
      <c r="B4" s="701" t="s">
        <v>55</v>
      </c>
      <c r="C4" s="702"/>
      <c r="D4" s="146">
        <v>35383</v>
      </c>
      <c r="E4" s="147">
        <v>0.50697061309873481</v>
      </c>
      <c r="F4" s="148">
        <v>1560708114.4300001</v>
      </c>
      <c r="G4" s="147">
        <v>0.48427018535277622</v>
      </c>
      <c r="I4" s="56" t="s">
        <v>56</v>
      </c>
      <c r="J4" s="564">
        <v>0</v>
      </c>
      <c r="K4" s="564">
        <v>0</v>
      </c>
      <c r="L4" s="152"/>
      <c r="M4" s="152"/>
      <c r="N4" s="202"/>
    </row>
    <row r="5" spans="2:14">
      <c r="B5" s="699" t="s">
        <v>57</v>
      </c>
      <c r="C5" s="700"/>
      <c r="D5" s="149">
        <v>1099</v>
      </c>
      <c r="E5" s="150">
        <v>1.5746564841746306E-2</v>
      </c>
      <c r="F5" s="151">
        <v>95860269.010000005</v>
      </c>
      <c r="G5" s="150">
        <v>2.9744363992362514E-2</v>
      </c>
      <c r="I5" s="74" t="s">
        <v>58</v>
      </c>
      <c r="J5" s="564">
        <v>562</v>
      </c>
      <c r="K5" s="564">
        <v>1867293.64</v>
      </c>
      <c r="L5" s="152"/>
      <c r="M5" s="152"/>
    </row>
    <row r="6" spans="2:14" ht="12.75" thickBot="1">
      <c r="B6" s="699" t="s">
        <v>59</v>
      </c>
      <c r="C6" s="700"/>
      <c r="D6" s="149">
        <v>20</v>
      </c>
      <c r="E6" s="150">
        <v>2.8656168956772167E-4</v>
      </c>
      <c r="F6" s="151">
        <v>304468.81</v>
      </c>
      <c r="G6" s="150">
        <v>9.447324947540812E-5</v>
      </c>
      <c r="I6" s="64" t="s">
        <v>60</v>
      </c>
      <c r="J6" s="572">
        <v>270</v>
      </c>
      <c r="K6" s="573">
        <v>20457754.560000006</v>
      </c>
      <c r="L6" s="152"/>
      <c r="M6" s="203"/>
    </row>
    <row r="7" spans="2:14">
      <c r="B7" s="699" t="s">
        <v>61</v>
      </c>
      <c r="C7" s="700"/>
      <c r="D7" s="149">
        <v>33291</v>
      </c>
      <c r="E7" s="150">
        <v>0.47699626036995113</v>
      </c>
      <c r="F7" s="151">
        <v>1565931610.29</v>
      </c>
      <c r="G7" s="150">
        <v>0.48589097740538589</v>
      </c>
    </row>
    <row r="8" spans="2:14">
      <c r="B8" s="699" t="s">
        <v>62</v>
      </c>
      <c r="C8" s="700"/>
      <c r="D8" s="149">
        <v>0</v>
      </c>
      <c r="E8" s="150">
        <v>0</v>
      </c>
      <c r="F8" s="151">
        <v>0</v>
      </c>
      <c r="G8" s="150">
        <v>0</v>
      </c>
      <c r="I8" s="152"/>
      <c r="J8" s="152"/>
      <c r="K8" s="152"/>
      <c r="L8" s="152"/>
      <c r="M8" s="152"/>
    </row>
    <row r="9" spans="2:14" ht="12.75" thickBot="1">
      <c r="B9" s="703" t="s">
        <v>63</v>
      </c>
      <c r="C9" s="704"/>
      <c r="D9" s="615">
        <v>0</v>
      </c>
      <c r="E9" s="153">
        <v>0</v>
      </c>
      <c r="F9" s="567">
        <v>0</v>
      </c>
      <c r="G9" s="153">
        <v>0</v>
      </c>
      <c r="I9" s="152"/>
      <c r="J9" s="152"/>
      <c r="K9" s="152"/>
      <c r="L9" s="203"/>
      <c r="M9" s="152"/>
    </row>
    <row r="10" spans="2:14" ht="12.75" thickBot="1">
      <c r="B10" s="703" t="s">
        <v>29</v>
      </c>
      <c r="C10" s="704"/>
      <c r="D10" s="155">
        <v>69793</v>
      </c>
      <c r="E10" s="549">
        <v>1</v>
      </c>
      <c r="F10" s="156">
        <v>3222804462.54</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5" t="s">
        <v>64</v>
      </c>
      <c r="C13" s="696"/>
      <c r="D13" s="678" t="s">
        <v>48</v>
      </c>
      <c r="E13" s="678" t="s">
        <v>49</v>
      </c>
      <c r="F13" s="678" t="s">
        <v>50</v>
      </c>
      <c r="G13" s="678" t="s">
        <v>51</v>
      </c>
      <c r="H13" s="164"/>
      <c r="I13" s="678" t="s">
        <v>94</v>
      </c>
      <c r="J13" s="678" t="s">
        <v>95</v>
      </c>
      <c r="K13" s="678" t="s">
        <v>96</v>
      </c>
      <c r="L13" s="678" t="s">
        <v>97</v>
      </c>
      <c r="M13" s="678" t="s">
        <v>98</v>
      </c>
      <c r="N13" s="678" t="s">
        <v>99</v>
      </c>
    </row>
    <row r="14" spans="2:14" ht="12.75" thickBot="1">
      <c r="B14" s="697"/>
      <c r="C14" s="698"/>
      <c r="D14" s="679"/>
      <c r="E14" s="679"/>
      <c r="F14" s="679"/>
      <c r="G14" s="679"/>
      <c r="H14" s="165"/>
      <c r="I14" s="679"/>
      <c r="J14" s="679"/>
      <c r="K14" s="679"/>
      <c r="L14" s="679"/>
      <c r="M14" s="679"/>
      <c r="N14" s="679"/>
    </row>
    <row r="15" spans="2:14" ht="12.75" thickBot="1">
      <c r="B15" s="56" t="s">
        <v>65</v>
      </c>
      <c r="C15" s="166"/>
      <c r="D15" s="60">
        <v>42572</v>
      </c>
      <c r="E15" s="168">
        <v>0.60997521241385244</v>
      </c>
      <c r="F15" s="167">
        <v>1243222005.03</v>
      </c>
      <c r="G15" s="168">
        <v>0.38575781418962513</v>
      </c>
      <c r="H15" s="169"/>
      <c r="I15" s="633" t="s">
        <v>437</v>
      </c>
      <c r="J15" s="705"/>
      <c r="K15" s="706"/>
      <c r="L15" s="706"/>
      <c r="M15" s="706"/>
      <c r="N15" s="707"/>
    </row>
    <row r="16" spans="2:14">
      <c r="B16" s="74" t="s">
        <v>66</v>
      </c>
      <c r="C16" s="163"/>
      <c r="D16" s="170">
        <v>27221</v>
      </c>
      <c r="E16" s="172">
        <v>0.39002478758614761</v>
      </c>
      <c r="F16" s="171">
        <v>1979582457.51</v>
      </c>
      <c r="G16" s="172">
        <v>0.61424218581037493</v>
      </c>
      <c r="H16" s="169"/>
      <c r="I16" s="139" t="s">
        <v>67</v>
      </c>
      <c r="J16" s="566">
        <v>2.1209495634157416E-2</v>
      </c>
      <c r="K16" s="566">
        <v>0.22682648435356134</v>
      </c>
      <c r="L16" s="602">
        <v>2.1209495634157416E-2</v>
      </c>
      <c r="M16" s="602">
        <v>0.23137022131579299</v>
      </c>
      <c r="N16" s="603">
        <v>0.2238457198297332</v>
      </c>
    </row>
    <row r="17" spans="2:14" ht="12.75" thickBot="1">
      <c r="B17" s="173" t="s">
        <v>62</v>
      </c>
      <c r="C17" s="163"/>
      <c r="D17" s="174">
        <v>0</v>
      </c>
      <c r="E17" s="175">
        <v>0</v>
      </c>
      <c r="F17" s="174">
        <v>0</v>
      </c>
      <c r="G17" s="172">
        <v>0</v>
      </c>
      <c r="H17" s="169"/>
      <c r="I17" s="139" t="s">
        <v>68</v>
      </c>
      <c r="J17" s="566">
        <v>2.4455055287561756E-2</v>
      </c>
      <c r="K17" s="604">
        <v>0.25703664633581913</v>
      </c>
      <c r="L17" s="604">
        <v>2.4455055287561756E-2</v>
      </c>
      <c r="M17" s="604">
        <v>0.23204723037563924</v>
      </c>
      <c r="N17" s="604">
        <v>0.22451864550872327</v>
      </c>
    </row>
    <row r="18" spans="2:14" ht="12.75" thickBot="1">
      <c r="B18" s="176" t="s">
        <v>29</v>
      </c>
      <c r="C18" s="177"/>
      <c r="D18" s="178">
        <v>69793</v>
      </c>
      <c r="E18" s="570">
        <v>1</v>
      </c>
      <c r="F18" s="569">
        <v>3222804462.54</v>
      </c>
      <c r="G18" s="549">
        <v>1</v>
      </c>
      <c r="H18" s="97"/>
      <c r="I18" s="632" t="s">
        <v>438</v>
      </c>
      <c r="J18" s="708"/>
      <c r="K18" s="709"/>
      <c r="L18" s="709"/>
      <c r="M18" s="709"/>
      <c r="N18" s="710"/>
    </row>
    <row r="19" spans="2:14" ht="12" customHeight="1">
      <c r="B19" s="40"/>
      <c r="C19" s="163"/>
      <c r="D19" s="179"/>
      <c r="E19" s="180"/>
      <c r="F19" s="179"/>
      <c r="G19" s="180"/>
      <c r="H19" s="97"/>
      <c r="I19" s="139" t="s">
        <v>67</v>
      </c>
      <c r="J19" s="565">
        <v>6.8842717624174902E-3</v>
      </c>
      <c r="K19" s="565">
        <v>7.9553989306260453E-2</v>
      </c>
      <c r="L19" s="565">
        <v>6.8842717624174902E-3</v>
      </c>
      <c r="M19" s="602">
        <v>9.3735204428460506E-2</v>
      </c>
      <c r="N19" s="565">
        <v>9.9291204036657602E-2</v>
      </c>
    </row>
    <row r="20" spans="2:14" ht="12.75" thickBot="1">
      <c r="H20" s="97"/>
      <c r="I20" s="181" t="s">
        <v>68</v>
      </c>
      <c r="J20" s="604">
        <v>9.6372437018073295E-3</v>
      </c>
      <c r="K20" s="605">
        <v>0.1097097889620452</v>
      </c>
      <c r="L20" s="606">
        <v>9.6372437018073295E-3</v>
      </c>
      <c r="M20" s="604">
        <v>9.5119285608709969E-2</v>
      </c>
      <c r="N20" s="607">
        <v>0.10164232550262782</v>
      </c>
    </row>
    <row r="21" spans="2:14">
      <c r="B21" s="695" t="s">
        <v>69</v>
      </c>
      <c r="C21" s="696"/>
      <c r="D21" s="678" t="s">
        <v>48</v>
      </c>
      <c r="E21" s="678" t="s">
        <v>49</v>
      </c>
      <c r="F21" s="678" t="s">
        <v>50</v>
      </c>
      <c r="G21" s="678" t="s">
        <v>51</v>
      </c>
      <c r="H21" s="164"/>
      <c r="I21" s="711"/>
      <c r="J21" s="711"/>
      <c r="K21" s="711"/>
      <c r="L21" s="711"/>
      <c r="M21" s="711"/>
      <c r="N21" s="711"/>
    </row>
    <row r="22" spans="2:14" ht="12.75" thickBot="1">
      <c r="B22" s="697"/>
      <c r="C22" s="698"/>
      <c r="D22" s="679"/>
      <c r="E22" s="679"/>
      <c r="F22" s="679"/>
      <c r="G22" s="679"/>
      <c r="H22" s="165"/>
      <c r="I22" s="581"/>
      <c r="J22" s="581"/>
      <c r="K22" s="581"/>
      <c r="L22" s="581"/>
      <c r="M22" s="581"/>
      <c r="N22" s="182"/>
    </row>
    <row r="23" spans="2:14">
      <c r="B23" s="56" t="s">
        <v>70</v>
      </c>
      <c r="C23" s="117"/>
      <c r="D23" s="183">
        <v>22524</v>
      </c>
      <c r="E23" s="172">
        <v>0.32272577479116815</v>
      </c>
      <c r="F23" s="184">
        <v>1321387809.4300001</v>
      </c>
      <c r="G23" s="172">
        <v>0.41001178470150501</v>
      </c>
      <c r="H23" s="165"/>
      <c r="I23" s="581"/>
      <c r="J23" s="581"/>
      <c r="K23" s="581"/>
      <c r="L23" s="581"/>
      <c r="M23" s="581"/>
      <c r="N23" s="196"/>
    </row>
    <row r="24" spans="2:14" ht="12.75" thickBot="1">
      <c r="B24" s="74" t="s">
        <v>71</v>
      </c>
      <c r="C24" s="86"/>
      <c r="D24" s="193">
        <v>47269</v>
      </c>
      <c r="E24" s="175">
        <v>0.67727422520883185</v>
      </c>
      <c r="F24" s="154">
        <v>1901416653.1099999</v>
      </c>
      <c r="G24" s="175">
        <v>0.58998821529849499</v>
      </c>
      <c r="H24" s="165"/>
      <c r="I24" s="75"/>
      <c r="J24" s="196"/>
      <c r="K24" s="196"/>
      <c r="L24" s="196"/>
      <c r="M24" s="196"/>
      <c r="N24" s="196"/>
    </row>
    <row r="25" spans="2:14" ht="12.75" thickBot="1">
      <c r="B25" s="176" t="s">
        <v>29</v>
      </c>
      <c r="C25" s="80"/>
      <c r="D25" s="178">
        <v>69793</v>
      </c>
      <c r="E25" s="570">
        <v>1</v>
      </c>
      <c r="F25" s="569">
        <v>3222804462.54</v>
      </c>
      <c r="G25" s="104">
        <v>1</v>
      </c>
      <c r="H25" s="97"/>
    </row>
    <row r="26" spans="2:14">
      <c r="B26" s="40"/>
      <c r="C26" s="78"/>
      <c r="D26" s="185"/>
      <c r="E26" s="186"/>
      <c r="F26" s="185"/>
      <c r="G26" s="186"/>
      <c r="H26" s="97"/>
    </row>
    <row r="27" spans="2:14" ht="12.75" thickBot="1"/>
    <row r="28" spans="2:14" ht="12" customHeight="1">
      <c r="B28" s="695" t="s">
        <v>72</v>
      </c>
      <c r="C28" s="696"/>
      <c r="D28" s="678" t="s">
        <v>48</v>
      </c>
      <c r="E28" s="678" t="s">
        <v>49</v>
      </c>
      <c r="F28" s="678" t="s">
        <v>50</v>
      </c>
      <c r="G28" s="678" t="s">
        <v>51</v>
      </c>
      <c r="I28" s="695" t="s">
        <v>73</v>
      </c>
      <c r="J28" s="696"/>
    </row>
    <row r="29" spans="2:14" ht="12.75" thickBot="1">
      <c r="B29" s="697"/>
      <c r="C29" s="698"/>
      <c r="D29" s="679"/>
      <c r="E29" s="679"/>
      <c r="F29" s="679"/>
      <c r="G29" s="679"/>
      <c r="I29" s="697"/>
      <c r="J29" s="698"/>
    </row>
    <row r="30" spans="2:14">
      <c r="B30" s="187" t="s">
        <v>74</v>
      </c>
      <c r="C30" s="188"/>
      <c r="D30" s="616">
        <v>48877</v>
      </c>
      <c r="E30" s="190">
        <v>0.70031378505007669</v>
      </c>
      <c r="F30" s="616">
        <v>517912850.56000006</v>
      </c>
      <c r="G30" s="191">
        <v>0.16070253612340343</v>
      </c>
      <c r="I30" s="197" t="s">
        <v>491</v>
      </c>
      <c r="J30" s="620">
        <v>4.99E-2</v>
      </c>
    </row>
    <row r="31" spans="2:14">
      <c r="B31" s="189" t="s">
        <v>75</v>
      </c>
      <c r="C31" s="90"/>
      <c r="D31" s="617">
        <v>9761</v>
      </c>
      <c r="E31" s="190">
        <v>0.13985643259352656</v>
      </c>
      <c r="F31" s="617">
        <v>706339623.58999991</v>
      </c>
      <c r="G31" s="191">
        <v>0.21916924585406281</v>
      </c>
      <c r="I31" s="198" t="s">
        <v>76</v>
      </c>
      <c r="J31" s="621">
        <v>43346</v>
      </c>
    </row>
    <row r="32" spans="2:14">
      <c r="B32" s="189" t="s">
        <v>77</v>
      </c>
      <c r="C32" s="90"/>
      <c r="D32" s="617">
        <v>5398</v>
      </c>
      <c r="E32" s="190">
        <v>7.7343000014328089E-2</v>
      </c>
      <c r="F32" s="617">
        <v>661153780.38999999</v>
      </c>
      <c r="G32" s="191">
        <v>0.20514858660364479</v>
      </c>
      <c r="I32" s="198" t="s">
        <v>78</v>
      </c>
      <c r="J32" s="622">
        <v>4.7399999999999998E-2</v>
      </c>
      <c r="K32" s="192"/>
      <c r="L32" s="192"/>
      <c r="M32" s="192"/>
    </row>
    <row r="33" spans="2:13" ht="12.75" thickBot="1">
      <c r="B33" s="189" t="s">
        <v>79</v>
      </c>
      <c r="C33" s="90"/>
      <c r="D33" s="617">
        <v>2813</v>
      </c>
      <c r="E33" s="190">
        <v>4.0304901637700057E-2</v>
      </c>
      <c r="F33" s="617">
        <v>481610303.35000002</v>
      </c>
      <c r="G33" s="191">
        <v>0.14943826376932187</v>
      </c>
      <c r="I33" s="199" t="s">
        <v>80</v>
      </c>
      <c r="J33" s="623">
        <v>43101</v>
      </c>
      <c r="K33" s="192"/>
      <c r="L33" s="192"/>
      <c r="M33" s="192"/>
    </row>
    <row r="34" spans="2:13">
      <c r="B34" s="189" t="s">
        <v>81</v>
      </c>
      <c r="C34" s="90"/>
      <c r="D34" s="617">
        <v>1363</v>
      </c>
      <c r="E34" s="190">
        <v>1.9529179144040232E-2</v>
      </c>
      <c r="F34" s="617">
        <v>302006092.18000001</v>
      </c>
      <c r="G34" s="191">
        <v>9.3709095817119156E-2</v>
      </c>
    </row>
    <row r="35" spans="2:13">
      <c r="B35" s="189" t="s">
        <v>82</v>
      </c>
      <c r="C35" s="90"/>
      <c r="D35" s="617">
        <v>678</v>
      </c>
      <c r="E35" s="190">
        <v>9.7144412763457647E-3</v>
      </c>
      <c r="F35" s="617">
        <v>184615425.53</v>
      </c>
      <c r="G35" s="191">
        <v>5.7284091441433108E-2</v>
      </c>
    </row>
    <row r="36" spans="2:13">
      <c r="B36" s="189" t="s">
        <v>83</v>
      </c>
      <c r="C36" s="90"/>
      <c r="D36" s="617">
        <v>353</v>
      </c>
      <c r="E36" s="190">
        <v>5.057813820870288E-3</v>
      </c>
      <c r="F36" s="617">
        <v>113901938.70999999</v>
      </c>
      <c r="G36" s="191">
        <v>3.5342491309643426E-2</v>
      </c>
      <c r="I36" s="204"/>
      <c r="J36" s="204"/>
    </row>
    <row r="37" spans="2:13">
      <c r="B37" s="189" t="s">
        <v>84</v>
      </c>
      <c r="C37" s="90"/>
      <c r="D37" s="617">
        <v>196</v>
      </c>
      <c r="E37" s="190">
        <v>2.8083045577636727E-3</v>
      </c>
      <c r="F37" s="617">
        <v>73051756.040000007</v>
      </c>
      <c r="G37" s="191">
        <v>2.2667138788316523E-2</v>
      </c>
      <c r="I37" s="204"/>
      <c r="J37" s="204"/>
    </row>
    <row r="38" spans="2:13">
      <c r="B38" s="189" t="s">
        <v>85</v>
      </c>
      <c r="C38" s="90"/>
      <c r="D38" s="617">
        <v>112</v>
      </c>
      <c r="E38" s="190">
        <v>1.6047454615792415E-3</v>
      </c>
      <c r="F38" s="617">
        <v>47203233.979999997</v>
      </c>
      <c r="G38" s="191">
        <v>1.4646632933726781E-2</v>
      </c>
      <c r="H38" s="163"/>
      <c r="I38" s="204"/>
      <c r="J38" s="204"/>
    </row>
    <row r="39" spans="2:13">
      <c r="B39" s="189" t="s">
        <v>86</v>
      </c>
      <c r="C39" s="90"/>
      <c r="D39" s="617">
        <v>108</v>
      </c>
      <c r="E39" s="190">
        <v>1.5474331236656972E-3</v>
      </c>
      <c r="F39" s="617">
        <v>51165481.979999997</v>
      </c>
      <c r="G39" s="191">
        <v>1.5876073951962565E-2</v>
      </c>
      <c r="H39" s="163"/>
      <c r="I39" s="204"/>
      <c r="J39" s="204"/>
    </row>
    <row r="40" spans="2:13" ht="12" customHeight="1">
      <c r="B40" s="189" t="s">
        <v>87</v>
      </c>
      <c r="C40" s="90"/>
      <c r="D40" s="617">
        <v>42</v>
      </c>
      <c r="E40" s="190">
        <v>6.0177954809221559E-4</v>
      </c>
      <c r="F40" s="617">
        <v>21588339.870000001</v>
      </c>
      <c r="G40" s="191">
        <v>6.6986192060145998E-3</v>
      </c>
      <c r="H40" s="163"/>
      <c r="I40" s="204"/>
      <c r="J40" s="204"/>
    </row>
    <row r="41" spans="2:13">
      <c r="B41" s="189" t="s">
        <v>88</v>
      </c>
      <c r="C41" s="90"/>
      <c r="D41" s="617">
        <v>22</v>
      </c>
      <c r="E41" s="190">
        <v>3.1521785852449386E-4</v>
      </c>
      <c r="F41" s="617">
        <v>12570853.029999999</v>
      </c>
      <c r="G41" s="191">
        <v>3.9005943972450913E-3</v>
      </c>
      <c r="H41" s="163"/>
      <c r="I41" s="204"/>
      <c r="J41" s="204"/>
    </row>
    <row r="42" spans="2:13">
      <c r="B42" s="189" t="s">
        <v>89</v>
      </c>
      <c r="C42" s="90"/>
      <c r="D42" s="617">
        <v>27</v>
      </c>
      <c r="E42" s="190">
        <v>3.8685828091642431E-4</v>
      </c>
      <c r="F42" s="617">
        <v>16913662.739999998</v>
      </c>
      <c r="G42" s="191">
        <v>5.2481194365325461E-3</v>
      </c>
      <c r="I42" s="204"/>
      <c r="J42" s="204"/>
    </row>
    <row r="43" spans="2:13">
      <c r="B43" s="189" t="s">
        <v>90</v>
      </c>
      <c r="C43" s="90"/>
      <c r="D43" s="617">
        <v>14</v>
      </c>
      <c r="E43" s="190">
        <v>2.0059318269740519E-4</v>
      </c>
      <c r="F43" s="617">
        <v>9412041.7699999996</v>
      </c>
      <c r="G43" s="191">
        <v>2.9204507687016347E-3</v>
      </c>
      <c r="I43" s="204"/>
      <c r="J43" s="204"/>
    </row>
    <row r="44" spans="2:13">
      <c r="B44" s="189" t="s">
        <v>91</v>
      </c>
      <c r="C44" s="90"/>
      <c r="D44" s="617">
        <v>12</v>
      </c>
      <c r="E44" s="190">
        <v>1.7193701374063303E-4</v>
      </c>
      <c r="F44" s="617">
        <v>8778927.0099999998</v>
      </c>
      <c r="G44" s="191">
        <v>2.7240023749629028E-3</v>
      </c>
      <c r="I44" s="204"/>
      <c r="J44" s="204"/>
      <c r="M44" s="192"/>
    </row>
    <row r="45" spans="2:13">
      <c r="B45" s="189" t="s">
        <v>92</v>
      </c>
      <c r="C45" s="90"/>
      <c r="D45" s="617">
        <v>5</v>
      </c>
      <c r="E45" s="190">
        <v>7.1640422391930418E-5</v>
      </c>
      <c r="F45" s="617">
        <v>3784706.2</v>
      </c>
      <c r="G45" s="191">
        <v>1.1743517932878706E-3</v>
      </c>
    </row>
    <row r="46" spans="2:13">
      <c r="B46" s="189" t="s">
        <v>447</v>
      </c>
      <c r="C46" s="90"/>
      <c r="D46" s="617">
        <v>7</v>
      </c>
      <c r="E46" s="190">
        <v>1.0029659134870259E-4</v>
      </c>
      <c r="F46" s="617">
        <v>5989303.8700000001</v>
      </c>
      <c r="G46" s="191">
        <v>1.8584136703346968E-3</v>
      </c>
    </row>
    <row r="47" spans="2:13">
      <c r="B47" s="189" t="s">
        <v>448</v>
      </c>
      <c r="C47" s="90"/>
      <c r="D47" s="617">
        <v>5</v>
      </c>
      <c r="E47" s="190">
        <v>7.1640422391930418E-5</v>
      </c>
      <c r="F47" s="617">
        <v>4806141.74</v>
      </c>
      <c r="G47" s="191">
        <v>1.4912917602863563E-3</v>
      </c>
    </row>
    <row r="48" spans="2:13" ht="12.75" thickBot="1">
      <c r="B48" s="189" t="s">
        <v>93</v>
      </c>
      <c r="C48" s="90"/>
      <c r="D48" s="617">
        <v>0</v>
      </c>
      <c r="E48" s="190">
        <v>0</v>
      </c>
      <c r="F48" s="617">
        <v>0</v>
      </c>
      <c r="G48" s="191">
        <v>0</v>
      </c>
    </row>
    <row r="49" spans="2:8" ht="12.75" thickBot="1">
      <c r="B49" s="176" t="s">
        <v>29</v>
      </c>
      <c r="C49" s="80"/>
      <c r="D49" s="618">
        <v>69793</v>
      </c>
      <c r="E49" s="580">
        <v>1.0000000000000002</v>
      </c>
      <c r="F49" s="618">
        <v>3222804462.5399995</v>
      </c>
      <c r="G49" s="619">
        <v>1.0000000000000002</v>
      </c>
    </row>
    <row r="50" spans="2:8" ht="12" customHeight="1">
      <c r="B50" s="693" t="s">
        <v>483</v>
      </c>
      <c r="C50" s="693"/>
      <c r="D50" s="693"/>
      <c r="E50" s="693"/>
      <c r="F50" s="693"/>
      <c r="G50" s="693"/>
      <c r="H50" s="584"/>
    </row>
    <row r="51" spans="2:8" ht="12" customHeight="1">
      <c r="B51" s="694"/>
      <c r="C51" s="694"/>
      <c r="D51" s="694"/>
      <c r="E51" s="694"/>
      <c r="F51" s="694"/>
      <c r="G51" s="694"/>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election activeCell="C58" sqref="C58:F70"/>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7" t="s">
        <v>100</v>
      </c>
      <c r="C2" s="205" t="s">
        <v>21</v>
      </c>
      <c r="D2" s="206" t="s">
        <v>101</v>
      </c>
      <c r="E2" s="207" t="s">
        <v>102</v>
      </c>
      <c r="F2" s="206" t="s">
        <v>101</v>
      </c>
      <c r="H2" s="712" t="s">
        <v>103</v>
      </c>
      <c r="I2" s="713"/>
      <c r="J2" s="206" t="s">
        <v>21</v>
      </c>
      <c r="K2" s="206" t="s">
        <v>101</v>
      </c>
      <c r="L2" s="207" t="s">
        <v>102</v>
      </c>
      <c r="M2" s="206" t="s">
        <v>101</v>
      </c>
    </row>
    <row r="3" spans="2:14" ht="12.75" thickBot="1">
      <c r="B3" s="688"/>
      <c r="C3" s="208" t="s">
        <v>104</v>
      </c>
      <c r="D3" s="209" t="s">
        <v>105</v>
      </c>
      <c r="E3" s="210" t="s">
        <v>26</v>
      </c>
      <c r="F3" s="209" t="s">
        <v>106</v>
      </c>
      <c r="H3" s="716" t="s">
        <v>107</v>
      </c>
      <c r="I3" s="717"/>
      <c r="J3" s="211" t="s">
        <v>104</v>
      </c>
      <c r="K3" s="211" t="s">
        <v>105</v>
      </c>
      <c r="L3" s="212" t="s">
        <v>26</v>
      </c>
      <c r="M3" s="211" t="s">
        <v>106</v>
      </c>
    </row>
    <row r="4" spans="2:14">
      <c r="B4" s="213" t="s">
        <v>108</v>
      </c>
      <c r="C4" s="214">
        <v>22008</v>
      </c>
      <c r="D4" s="215">
        <v>0.31533248320032092</v>
      </c>
      <c r="E4" s="216">
        <v>567429209.12</v>
      </c>
      <c r="F4" s="215">
        <v>0.17606690561449395</v>
      </c>
      <c r="H4" s="56" t="s">
        <v>109</v>
      </c>
      <c r="I4" s="57"/>
      <c r="J4" s="217">
        <v>30913</v>
      </c>
      <c r="K4" s="215">
        <v>0.44292407548034901</v>
      </c>
      <c r="L4" s="217">
        <v>565130440.80999994</v>
      </c>
      <c r="M4" s="218">
        <v>0.17535362364634485</v>
      </c>
    </row>
    <row r="5" spans="2:14">
      <c r="B5" s="139" t="s">
        <v>110</v>
      </c>
      <c r="C5" s="214">
        <v>23329</v>
      </c>
      <c r="D5" s="215">
        <v>0.33425988279626895</v>
      </c>
      <c r="E5" s="216">
        <v>1005633524.09</v>
      </c>
      <c r="F5" s="215">
        <v>0.3120367790782525</v>
      </c>
      <c r="H5" s="74" t="s">
        <v>111</v>
      </c>
      <c r="I5" s="75"/>
      <c r="J5" s="219">
        <v>23341</v>
      </c>
      <c r="K5" s="215">
        <v>0.33443181981000958</v>
      </c>
      <c r="L5" s="219">
        <v>1365854214.51</v>
      </c>
      <c r="M5" s="215">
        <v>0.42380921038986163</v>
      </c>
    </row>
    <row r="6" spans="2:14">
      <c r="B6" s="139" t="s">
        <v>112</v>
      </c>
      <c r="C6" s="214">
        <v>17720</v>
      </c>
      <c r="D6" s="215">
        <v>0.25389365695700145</v>
      </c>
      <c r="E6" s="216">
        <v>1184735077.8199999</v>
      </c>
      <c r="F6" s="215">
        <v>0.36760997807675577</v>
      </c>
      <c r="H6" s="74" t="s">
        <v>113</v>
      </c>
      <c r="I6" s="75"/>
      <c r="J6" s="219">
        <v>12905</v>
      </c>
      <c r="K6" s="215">
        <v>0.18490393019357243</v>
      </c>
      <c r="L6" s="219">
        <v>1062730002.4400001</v>
      </c>
      <c r="M6" s="215">
        <v>0.32975317453868325</v>
      </c>
    </row>
    <row r="7" spans="2:14">
      <c r="B7" s="139" t="s">
        <v>114</v>
      </c>
      <c r="C7" s="214">
        <v>3861</v>
      </c>
      <c r="D7" s="215">
        <v>5.5320734171048672E-2</v>
      </c>
      <c r="E7" s="216">
        <v>262280963.03999999</v>
      </c>
      <c r="F7" s="215">
        <v>8.1382834760408529E-2</v>
      </c>
      <c r="H7" s="74" t="s">
        <v>115</v>
      </c>
      <c r="I7" s="75"/>
      <c r="J7" s="219">
        <v>890</v>
      </c>
      <c r="K7" s="215">
        <v>1.2751995185763615E-2</v>
      </c>
      <c r="L7" s="219">
        <v>74458201.159999996</v>
      </c>
      <c r="M7" s="215">
        <v>2.3103542900433056E-2</v>
      </c>
    </row>
    <row r="8" spans="2:14">
      <c r="B8" s="139" t="s">
        <v>116</v>
      </c>
      <c r="C8" s="214">
        <v>1908</v>
      </c>
      <c r="D8" s="215">
        <v>2.733798518476065E-2</v>
      </c>
      <c r="E8" s="216">
        <v>137515996.62</v>
      </c>
      <c r="F8" s="215">
        <v>4.2669668054145321E-2</v>
      </c>
      <c r="H8" s="74" t="s">
        <v>117</v>
      </c>
      <c r="I8" s="75"/>
      <c r="J8" s="219">
        <v>686</v>
      </c>
      <c r="K8" s="215">
        <v>9.8290659521728541E-3</v>
      </c>
      <c r="L8" s="219">
        <v>58645804.579999998</v>
      </c>
      <c r="M8" s="215">
        <v>1.8197133974978821E-2</v>
      </c>
    </row>
    <row r="9" spans="2:14">
      <c r="B9" s="139" t="s">
        <v>118</v>
      </c>
      <c r="C9" s="214">
        <v>890</v>
      </c>
      <c r="D9" s="215">
        <v>1.2751995185763615E-2</v>
      </c>
      <c r="E9" s="216">
        <v>55406173.219999999</v>
      </c>
      <c r="F9" s="215">
        <v>1.7191912777833423E-2</v>
      </c>
      <c r="H9" s="74" t="s">
        <v>119</v>
      </c>
      <c r="I9" s="75"/>
      <c r="J9" s="219">
        <v>406</v>
      </c>
      <c r="K9" s="215">
        <v>5.8172022982247501E-3</v>
      </c>
      <c r="L9" s="219">
        <v>36633440.210000001</v>
      </c>
      <c r="M9" s="215">
        <v>1.1366944732702758E-2</v>
      </c>
    </row>
    <row r="10" spans="2:14">
      <c r="B10" s="139" t="s">
        <v>120</v>
      </c>
      <c r="C10" s="214">
        <v>77</v>
      </c>
      <c r="D10" s="215">
        <v>1.1032625048357286E-3</v>
      </c>
      <c r="E10" s="216">
        <v>9803518.6300000008</v>
      </c>
      <c r="F10" s="215">
        <v>3.0419216381106541E-3</v>
      </c>
      <c r="H10" s="74" t="s">
        <v>121</v>
      </c>
      <c r="I10" s="75"/>
      <c r="J10" s="219">
        <v>248</v>
      </c>
      <c r="K10" s="215">
        <v>3.553364950639749E-3</v>
      </c>
      <c r="L10" s="219">
        <v>23278947.82</v>
      </c>
      <c r="M10" s="215">
        <v>7.2231958502543088E-3</v>
      </c>
      <c r="N10" s="471"/>
    </row>
    <row r="11" spans="2:14">
      <c r="B11" s="139" t="s">
        <v>122</v>
      </c>
      <c r="C11" s="214">
        <v>0</v>
      </c>
      <c r="D11" s="215">
        <v>0</v>
      </c>
      <c r="E11" s="216">
        <v>0</v>
      </c>
      <c r="F11" s="215">
        <v>0</v>
      </c>
      <c r="H11" s="74" t="s">
        <v>123</v>
      </c>
      <c r="I11" s="75"/>
      <c r="J11" s="219">
        <v>404</v>
      </c>
      <c r="K11" s="215">
        <v>5.7885461292679786E-3</v>
      </c>
      <c r="L11" s="219">
        <v>36073411.009999998</v>
      </c>
      <c r="M11" s="215">
        <v>1.1193173966741169E-2</v>
      </c>
    </row>
    <row r="12" spans="2:14" ht="12.75" thickBot="1">
      <c r="B12" s="139" t="s">
        <v>124</v>
      </c>
      <c r="C12" s="214">
        <v>0</v>
      </c>
      <c r="D12" s="215">
        <v>0</v>
      </c>
      <c r="E12" s="216">
        <v>0</v>
      </c>
      <c r="F12" s="215">
        <v>0</v>
      </c>
      <c r="H12" s="74" t="s">
        <v>63</v>
      </c>
      <c r="I12" s="75"/>
      <c r="J12" s="220">
        <v>0</v>
      </c>
      <c r="K12" s="215">
        <v>0</v>
      </c>
      <c r="L12" s="220">
        <v>0</v>
      </c>
      <c r="M12" s="221">
        <v>0</v>
      </c>
    </row>
    <row r="13" spans="2:14" ht="12.75" thickBot="1">
      <c r="B13" s="253" t="s">
        <v>29</v>
      </c>
      <c r="C13" s="222">
        <v>69793</v>
      </c>
      <c r="D13" s="550">
        <v>0.99999999999999989</v>
      </c>
      <c r="E13" s="222">
        <v>3222804462.5399995</v>
      </c>
      <c r="F13" s="550">
        <v>1</v>
      </c>
      <c r="H13" s="176" t="s">
        <v>29</v>
      </c>
      <c r="I13" s="223"/>
      <c r="J13" s="224">
        <v>69793</v>
      </c>
      <c r="K13" s="550">
        <v>0.99999999999999989</v>
      </c>
      <c r="L13" s="224">
        <v>3222804462.5400004</v>
      </c>
      <c r="M13" s="221">
        <v>0.99999999999999978</v>
      </c>
    </row>
    <row r="14" spans="2:14">
      <c r="B14" s="693" t="s">
        <v>484</v>
      </c>
      <c r="C14" s="718"/>
      <c r="D14" s="718"/>
      <c r="E14" s="718"/>
      <c r="F14" s="718"/>
      <c r="H14" s="691" t="s">
        <v>485</v>
      </c>
      <c r="I14" s="720"/>
      <c r="J14" s="720"/>
      <c r="K14" s="720"/>
      <c r="L14" s="720"/>
      <c r="M14" s="720"/>
    </row>
    <row r="15" spans="2:14">
      <c r="B15" s="719"/>
      <c r="C15" s="719"/>
      <c r="D15" s="719"/>
      <c r="E15" s="719"/>
      <c r="F15" s="719"/>
      <c r="H15" s="721"/>
      <c r="I15" s="721"/>
      <c r="J15" s="721"/>
      <c r="K15" s="721"/>
      <c r="L15" s="721"/>
      <c r="M15" s="721"/>
    </row>
    <row r="16" spans="2:14" ht="12.75">
      <c r="B16" s="611"/>
      <c r="C16" s="611"/>
      <c r="D16" s="611"/>
      <c r="E16" s="611"/>
      <c r="F16" s="611"/>
      <c r="H16" s="612"/>
      <c r="I16" s="612"/>
      <c r="J16" s="612"/>
      <c r="K16" s="612"/>
      <c r="L16" s="612"/>
      <c r="M16" s="612"/>
    </row>
    <row r="18" spans="2:13" ht="12.75" thickBot="1"/>
    <row r="19" spans="2:13">
      <c r="B19" s="687" t="s">
        <v>125</v>
      </c>
      <c r="C19" s="205" t="s">
        <v>21</v>
      </c>
      <c r="D19" s="206" t="s">
        <v>101</v>
      </c>
      <c r="E19" s="207" t="s">
        <v>102</v>
      </c>
      <c r="F19" s="206" t="s">
        <v>101</v>
      </c>
      <c r="H19" s="712" t="s">
        <v>126</v>
      </c>
      <c r="I19" s="713"/>
      <c r="J19" s="205" t="s">
        <v>21</v>
      </c>
      <c r="K19" s="206" t="s">
        <v>101</v>
      </c>
      <c r="L19" s="207" t="s">
        <v>102</v>
      </c>
      <c r="M19" s="206" t="s">
        <v>101</v>
      </c>
    </row>
    <row r="20" spans="2:13" ht="12.75" thickBot="1">
      <c r="B20" s="688"/>
      <c r="C20" s="225" t="s">
        <v>104</v>
      </c>
      <c r="D20" s="211" t="s">
        <v>105</v>
      </c>
      <c r="E20" s="212" t="s">
        <v>26</v>
      </c>
      <c r="F20" s="211" t="s">
        <v>106</v>
      </c>
      <c r="H20" s="714" t="s">
        <v>127</v>
      </c>
      <c r="I20" s="715"/>
      <c r="J20" s="225" t="s">
        <v>104</v>
      </c>
      <c r="K20" s="211" t="s">
        <v>105</v>
      </c>
      <c r="L20" s="212" t="s">
        <v>26</v>
      </c>
      <c r="M20" s="211" t="s">
        <v>106</v>
      </c>
    </row>
    <row r="21" spans="2:13">
      <c r="B21" s="92" t="s">
        <v>128</v>
      </c>
      <c r="C21" s="226">
        <v>0</v>
      </c>
      <c r="D21" s="571">
        <v>0</v>
      </c>
      <c r="E21" s="227">
        <v>0</v>
      </c>
      <c r="F21" s="228">
        <v>0</v>
      </c>
      <c r="H21" s="56" t="s">
        <v>109</v>
      </c>
      <c r="I21" s="57"/>
      <c r="J21" s="229">
        <v>22034</v>
      </c>
      <c r="K21" s="230">
        <v>0.31570501339675899</v>
      </c>
      <c r="L21" s="229">
        <v>252041996.94999999</v>
      </c>
      <c r="M21" s="218">
        <v>7.8205798669943899E-2</v>
      </c>
    </row>
    <row r="22" spans="2:13">
      <c r="B22" s="98" t="s">
        <v>129</v>
      </c>
      <c r="C22" s="231">
        <v>0</v>
      </c>
      <c r="D22" s="232">
        <v>0</v>
      </c>
      <c r="E22" s="233">
        <v>0</v>
      </c>
      <c r="F22" s="234">
        <v>0</v>
      </c>
      <c r="H22" s="74" t="s">
        <v>111</v>
      </c>
      <c r="I22" s="75"/>
      <c r="J22" s="235">
        <v>20278</v>
      </c>
      <c r="K22" s="236">
        <v>0.29054489705271302</v>
      </c>
      <c r="L22" s="235">
        <v>771983210.02999997</v>
      </c>
      <c r="M22" s="215">
        <v>0.23953771288425429</v>
      </c>
    </row>
    <row r="23" spans="2:13">
      <c r="B23" s="98" t="s">
        <v>130</v>
      </c>
      <c r="C23" s="231">
        <v>0</v>
      </c>
      <c r="D23" s="232">
        <v>0</v>
      </c>
      <c r="E23" s="233">
        <v>0</v>
      </c>
      <c r="F23" s="234">
        <v>0</v>
      </c>
      <c r="H23" s="74" t="s">
        <v>113</v>
      </c>
      <c r="I23" s="75"/>
      <c r="J23" s="235">
        <v>17670</v>
      </c>
      <c r="K23" s="236">
        <v>0.25317725273308211</v>
      </c>
      <c r="L23" s="235">
        <v>1228647615.8899999</v>
      </c>
      <c r="M23" s="215">
        <v>0.38123554505744406</v>
      </c>
    </row>
    <row r="24" spans="2:13">
      <c r="B24" s="98" t="s">
        <v>131</v>
      </c>
      <c r="C24" s="231">
        <v>0</v>
      </c>
      <c r="D24" s="232">
        <v>0</v>
      </c>
      <c r="E24" s="233">
        <v>0</v>
      </c>
      <c r="F24" s="234">
        <v>0</v>
      </c>
      <c r="H24" s="74" t="s">
        <v>115</v>
      </c>
      <c r="I24" s="75"/>
      <c r="J24" s="235">
        <v>2923</v>
      </c>
      <c r="K24" s="236">
        <v>4.1880990930322527E-2</v>
      </c>
      <c r="L24" s="235">
        <v>266465153.40000001</v>
      </c>
      <c r="M24" s="215">
        <v>8.2681141998292351E-2</v>
      </c>
    </row>
    <row r="25" spans="2:13">
      <c r="B25" s="98" t="s">
        <v>132</v>
      </c>
      <c r="C25" s="231">
        <v>0</v>
      </c>
      <c r="D25" s="232">
        <v>0</v>
      </c>
      <c r="E25" s="233">
        <v>0</v>
      </c>
      <c r="F25" s="234">
        <v>0</v>
      </c>
      <c r="H25" s="74" t="s">
        <v>117</v>
      </c>
      <c r="I25" s="75"/>
      <c r="J25" s="235">
        <v>2338</v>
      </c>
      <c r="K25" s="236">
        <v>3.3499061510466666E-2</v>
      </c>
      <c r="L25" s="235">
        <v>232664049.56</v>
      </c>
      <c r="M25" s="215">
        <v>7.219303940538474E-2</v>
      </c>
    </row>
    <row r="26" spans="2:13">
      <c r="B26" s="98" t="s">
        <v>133</v>
      </c>
      <c r="C26" s="231">
        <v>0</v>
      </c>
      <c r="D26" s="232">
        <v>0</v>
      </c>
      <c r="E26" s="233">
        <v>0</v>
      </c>
      <c r="F26" s="234">
        <v>0</v>
      </c>
      <c r="H26" s="74" t="s">
        <v>119</v>
      </c>
      <c r="I26" s="75"/>
      <c r="J26" s="235">
        <v>2196</v>
      </c>
      <c r="K26" s="236">
        <v>3.1464473514535844E-2</v>
      </c>
      <c r="L26" s="235">
        <v>234480851.11000001</v>
      </c>
      <c r="M26" s="215">
        <v>7.2756772505272571E-2</v>
      </c>
    </row>
    <row r="27" spans="2:13">
      <c r="B27" s="98" t="s">
        <v>134</v>
      </c>
      <c r="C27" s="231">
        <v>0</v>
      </c>
      <c r="D27" s="232">
        <v>0</v>
      </c>
      <c r="E27" s="233">
        <v>0</v>
      </c>
      <c r="F27" s="234">
        <v>0</v>
      </c>
      <c r="H27" s="74" t="s">
        <v>121</v>
      </c>
      <c r="I27" s="75"/>
      <c r="J27" s="235">
        <v>1234</v>
      </c>
      <c r="K27" s="215">
        <v>1.7680856246328428E-2</v>
      </c>
      <c r="L27" s="219">
        <v>138453912.72999999</v>
      </c>
      <c r="M27" s="237">
        <v>4.2960692880783663E-2</v>
      </c>
    </row>
    <row r="28" spans="2:13">
      <c r="B28" s="98" t="s">
        <v>135</v>
      </c>
      <c r="C28" s="231">
        <v>87</v>
      </c>
      <c r="D28" s="232">
        <v>1.2465433496195893E-3</v>
      </c>
      <c r="E28" s="233">
        <v>9466610.5399999991</v>
      </c>
      <c r="F28" s="234">
        <v>2.9373828446728192E-3</v>
      </c>
      <c r="G28" s="238"/>
      <c r="H28" s="75" t="s">
        <v>123</v>
      </c>
      <c r="I28" s="239"/>
      <c r="J28" s="219">
        <v>1120</v>
      </c>
      <c r="K28" s="215">
        <v>1.6047454615792416E-2</v>
      </c>
      <c r="L28" s="219">
        <v>98067672.86999999</v>
      </c>
      <c r="M28" s="215">
        <v>3.0429296598624408E-2</v>
      </c>
    </row>
    <row r="29" spans="2:13" ht="12.75" thickBot="1">
      <c r="B29" s="98" t="s">
        <v>136</v>
      </c>
      <c r="C29" s="231">
        <v>246</v>
      </c>
      <c r="D29" s="232">
        <v>3.5247087816829767E-3</v>
      </c>
      <c r="E29" s="233">
        <v>26484520.489999998</v>
      </c>
      <c r="F29" s="234">
        <v>8.2178490187166577E-3</v>
      </c>
      <c r="G29" s="238"/>
      <c r="H29" s="240" t="s">
        <v>63</v>
      </c>
      <c r="I29" s="123"/>
      <c r="J29" s="219">
        <v>0</v>
      </c>
      <c r="K29" s="221">
        <v>0</v>
      </c>
      <c r="L29" s="220">
        <v>0</v>
      </c>
      <c r="M29" s="221">
        <v>0</v>
      </c>
    </row>
    <row r="30" spans="2:13" ht="12.75" thickBot="1">
      <c r="B30" s="98" t="s">
        <v>137</v>
      </c>
      <c r="C30" s="231">
        <v>408</v>
      </c>
      <c r="D30" s="232">
        <v>5.8458584671815224E-3</v>
      </c>
      <c r="E30" s="233">
        <v>44441331.780000001</v>
      </c>
      <c r="F30" s="234">
        <v>1.3789645725193738E-2</v>
      </c>
      <c r="H30" s="176" t="s">
        <v>29</v>
      </c>
      <c r="I30" s="223"/>
      <c r="J30" s="222">
        <v>69793</v>
      </c>
      <c r="K30" s="221">
        <v>1</v>
      </c>
      <c r="L30" s="224">
        <v>3222804462.54</v>
      </c>
      <c r="M30" s="221">
        <v>1</v>
      </c>
    </row>
    <row r="31" spans="2:13">
      <c r="B31" s="98" t="s">
        <v>138</v>
      </c>
      <c r="C31" s="231">
        <v>169</v>
      </c>
      <c r="D31" s="232">
        <v>2.4214462768472481E-3</v>
      </c>
      <c r="E31" s="233">
        <v>12031803.35</v>
      </c>
      <c r="F31" s="234">
        <v>3.7333333405270689E-3</v>
      </c>
      <c r="H31" s="722" t="s">
        <v>486</v>
      </c>
      <c r="I31" s="722"/>
      <c r="J31" s="722"/>
      <c r="K31" s="722"/>
      <c r="L31" s="722"/>
      <c r="M31" s="722"/>
    </row>
    <row r="32" spans="2:13">
      <c r="B32" s="98" t="s">
        <v>139</v>
      </c>
      <c r="C32" s="231">
        <v>108</v>
      </c>
      <c r="D32" s="232">
        <v>1.5474331236656972E-3</v>
      </c>
      <c r="E32" s="233">
        <v>5946778.0599999996</v>
      </c>
      <c r="F32" s="234">
        <v>1.8452183894871322E-3</v>
      </c>
    </row>
    <row r="33" spans="2:13" ht="12.75" thickBot="1">
      <c r="B33" s="98" t="s">
        <v>140</v>
      </c>
      <c r="C33" s="231">
        <v>130</v>
      </c>
      <c r="D33" s="232">
        <v>1.8626509821901909E-3</v>
      </c>
      <c r="E33" s="233">
        <v>7247685.3899999997</v>
      </c>
      <c r="F33" s="234">
        <v>2.2488753116246644E-3</v>
      </c>
    </row>
    <row r="34" spans="2:13">
      <c r="B34" s="98" t="s">
        <v>141</v>
      </c>
      <c r="C34" s="231">
        <v>93</v>
      </c>
      <c r="D34" s="232">
        <v>1.3325118564899059E-3</v>
      </c>
      <c r="E34" s="233">
        <v>7494978.79</v>
      </c>
      <c r="F34" s="234">
        <v>2.3256076740358483E-3</v>
      </c>
      <c r="H34" s="683" t="s">
        <v>142</v>
      </c>
      <c r="I34" s="684"/>
      <c r="J34" s="205" t="s">
        <v>21</v>
      </c>
      <c r="K34" s="206" t="s">
        <v>101</v>
      </c>
      <c r="L34" s="207" t="s">
        <v>102</v>
      </c>
      <c r="M34" s="206" t="s">
        <v>101</v>
      </c>
    </row>
    <row r="35" spans="2:13" ht="12.75" thickBot="1">
      <c r="B35" s="98" t="s">
        <v>143</v>
      </c>
      <c r="C35" s="231">
        <v>91</v>
      </c>
      <c r="D35" s="232">
        <v>1.3038556875331338E-3</v>
      </c>
      <c r="E35" s="233">
        <v>4167931.09</v>
      </c>
      <c r="F35" s="234">
        <v>1.2932621691590668E-3</v>
      </c>
      <c r="H35" s="685"/>
      <c r="I35" s="686"/>
      <c r="J35" s="225" t="s">
        <v>104</v>
      </c>
      <c r="K35" s="211" t="s">
        <v>105</v>
      </c>
      <c r="L35" s="212" t="s">
        <v>26</v>
      </c>
      <c r="M35" s="211" t="s">
        <v>106</v>
      </c>
    </row>
    <row r="36" spans="2:13">
      <c r="B36" s="98" t="s">
        <v>144</v>
      </c>
      <c r="C36" s="231">
        <v>183</v>
      </c>
      <c r="D36" s="232">
        <v>2.6220394595446537E-3</v>
      </c>
      <c r="E36" s="233">
        <v>4177927.06</v>
      </c>
      <c r="F36" s="234">
        <v>1.2963638062941112E-3</v>
      </c>
      <c r="H36" s="56" t="s">
        <v>109</v>
      </c>
      <c r="I36" s="57"/>
      <c r="J36" s="229">
        <v>3532</v>
      </c>
      <c r="K36" s="230">
        <v>5.060679437765965E-2</v>
      </c>
      <c r="L36" s="217">
        <v>58707198.350000001</v>
      </c>
      <c r="M36" s="241">
        <v>1.8216183771736155E-2</v>
      </c>
    </row>
    <row r="37" spans="2:13">
      <c r="B37" s="98" t="s">
        <v>145</v>
      </c>
      <c r="C37" s="231">
        <v>727</v>
      </c>
      <c r="D37" s="232">
        <v>1.0416517415786683E-2</v>
      </c>
      <c r="E37" s="233">
        <v>36529880.07</v>
      </c>
      <c r="F37" s="234">
        <v>1.1334811185289718E-2</v>
      </c>
      <c r="H37" s="74" t="s">
        <v>111</v>
      </c>
      <c r="I37" s="75"/>
      <c r="J37" s="235">
        <v>15532</v>
      </c>
      <c r="K37" s="236">
        <v>0.22254380811829266</v>
      </c>
      <c r="L37" s="219">
        <v>410997314.78999996</v>
      </c>
      <c r="M37" s="237">
        <v>0.12752784711799711</v>
      </c>
    </row>
    <row r="38" spans="2:13">
      <c r="B38" s="98" t="s">
        <v>146</v>
      </c>
      <c r="C38" s="231">
        <v>1346</v>
      </c>
      <c r="D38" s="232">
        <v>1.9285601707907669E-2</v>
      </c>
      <c r="E38" s="233">
        <v>75473015.120000005</v>
      </c>
      <c r="F38" s="234">
        <v>2.3418428265584944E-2</v>
      </c>
      <c r="H38" s="74" t="s">
        <v>113</v>
      </c>
      <c r="I38" s="75"/>
      <c r="J38" s="235">
        <v>28413</v>
      </c>
      <c r="K38" s="236">
        <v>0.40710386428438383</v>
      </c>
      <c r="L38" s="219">
        <v>1278496013.8000002</v>
      </c>
      <c r="M38" s="237">
        <v>0.39670294262667577</v>
      </c>
    </row>
    <row r="39" spans="2:13">
      <c r="B39" s="98" t="s">
        <v>147</v>
      </c>
      <c r="C39" s="231">
        <v>1423</v>
      </c>
      <c r="D39" s="232">
        <v>2.0388864212743399E-2</v>
      </c>
      <c r="E39" s="233">
        <v>81697076.609999999</v>
      </c>
      <c r="F39" s="234">
        <v>2.534968458670056E-2</v>
      </c>
      <c r="H39" s="74" t="s">
        <v>115</v>
      </c>
      <c r="I39" s="75"/>
      <c r="J39" s="235">
        <v>5791</v>
      </c>
      <c r="K39" s="236">
        <v>8.2973937214333812E-2</v>
      </c>
      <c r="L39" s="219">
        <v>365184819.61000001</v>
      </c>
      <c r="M39" s="237">
        <v>0.1133127448018319</v>
      </c>
    </row>
    <row r="40" spans="2:13">
      <c r="B40" s="98" t="s">
        <v>148</v>
      </c>
      <c r="C40" s="231">
        <v>1167</v>
      </c>
      <c r="D40" s="232">
        <v>1.6720874586276562E-2</v>
      </c>
      <c r="E40" s="233">
        <v>60878530.340000004</v>
      </c>
      <c r="F40" s="234">
        <v>1.8889923682189398E-2</v>
      </c>
      <c r="H40" s="74" t="s">
        <v>117</v>
      </c>
      <c r="I40" s="75"/>
      <c r="J40" s="235">
        <v>5326</v>
      </c>
      <c r="K40" s="236">
        <v>7.6311377931884292E-2</v>
      </c>
      <c r="L40" s="219">
        <v>332682558.54000002</v>
      </c>
      <c r="M40" s="237">
        <v>0.10322765852129973</v>
      </c>
    </row>
    <row r="41" spans="2:13">
      <c r="B41" s="98" t="s">
        <v>149</v>
      </c>
      <c r="C41" s="231">
        <v>1749</v>
      </c>
      <c r="D41" s="232">
        <v>2.5059819752697263E-2</v>
      </c>
      <c r="E41" s="233">
        <v>102259032.98999999</v>
      </c>
      <c r="F41" s="234">
        <v>3.1729828532447255E-2</v>
      </c>
      <c r="H41" s="74" t="s">
        <v>119</v>
      </c>
      <c r="I41" s="75"/>
      <c r="J41" s="235">
        <v>6437</v>
      </c>
      <c r="K41" s="236">
        <v>9.2229879787371224E-2</v>
      </c>
      <c r="L41" s="219">
        <v>439787833.44</v>
      </c>
      <c r="M41" s="237">
        <v>0.13646122144605338</v>
      </c>
    </row>
    <row r="42" spans="2:13">
      <c r="B42" s="98" t="s">
        <v>150</v>
      </c>
      <c r="C42" s="231">
        <v>3180</v>
      </c>
      <c r="D42" s="232">
        <v>4.5563308641267751E-2</v>
      </c>
      <c r="E42" s="233">
        <v>217265432.83000001</v>
      </c>
      <c r="F42" s="234">
        <v>6.7415021716448142E-2</v>
      </c>
      <c r="H42" s="74" t="s">
        <v>121</v>
      </c>
      <c r="I42" s="75"/>
      <c r="J42" s="235">
        <v>2393</v>
      </c>
      <c r="K42" s="236">
        <v>3.4287106156777901E-2</v>
      </c>
      <c r="L42" s="219">
        <v>194809609.66</v>
      </c>
      <c r="M42" s="237">
        <v>6.0447232193064554E-2</v>
      </c>
    </row>
    <row r="43" spans="2:13">
      <c r="B43" s="98" t="s">
        <v>151</v>
      </c>
      <c r="C43" s="231">
        <v>6948</v>
      </c>
      <c r="D43" s="232">
        <v>9.9551530955826514E-2</v>
      </c>
      <c r="E43" s="233">
        <v>477177475.37</v>
      </c>
      <c r="F43" s="234">
        <v>0.14806280707267006</v>
      </c>
      <c r="H43" s="74" t="s">
        <v>123</v>
      </c>
      <c r="I43" s="75"/>
      <c r="J43" s="235">
        <v>2369</v>
      </c>
      <c r="K43" s="236">
        <v>3.3943232129296633E-2</v>
      </c>
      <c r="L43" s="219">
        <v>142139114.34999999</v>
      </c>
      <c r="M43" s="237">
        <v>4.4104169521341482E-2</v>
      </c>
    </row>
    <row r="44" spans="2:13" ht="12.75" thickBot="1">
      <c r="B44" s="98" t="s">
        <v>152</v>
      </c>
      <c r="C44" s="231">
        <v>5961</v>
      </c>
      <c r="D44" s="232">
        <v>8.540971157565945E-2</v>
      </c>
      <c r="E44" s="233">
        <v>336092924.23000002</v>
      </c>
      <c r="F44" s="234">
        <v>0.10428585666196889</v>
      </c>
      <c r="H44" s="74" t="s">
        <v>63</v>
      </c>
      <c r="I44" s="75"/>
      <c r="J44" s="242">
        <v>0</v>
      </c>
      <c r="K44" s="243">
        <v>0</v>
      </c>
      <c r="L44" s="220">
        <v>0</v>
      </c>
      <c r="M44" s="244">
        <v>0</v>
      </c>
    </row>
    <row r="45" spans="2:13" ht="12.75" thickBot="1">
      <c r="B45" s="98" t="s">
        <v>153</v>
      </c>
      <c r="C45" s="231">
        <v>7784</v>
      </c>
      <c r="D45" s="232">
        <v>0.11152980957975728</v>
      </c>
      <c r="E45" s="233">
        <v>385982647.01999998</v>
      </c>
      <c r="F45" s="234">
        <v>0.11976607687696766</v>
      </c>
      <c r="H45" s="176" t="s">
        <v>29</v>
      </c>
      <c r="I45" s="223"/>
      <c r="J45" s="245">
        <v>69793</v>
      </c>
      <c r="K45" s="246">
        <v>0.99999999999999978</v>
      </c>
      <c r="L45" s="224">
        <v>3222804462.54</v>
      </c>
      <c r="M45" s="244">
        <v>1</v>
      </c>
    </row>
    <row r="46" spans="2:13">
      <c r="B46" s="98" t="s">
        <v>154</v>
      </c>
      <c r="C46" s="231">
        <v>6443</v>
      </c>
      <c r="D46" s="232">
        <v>9.231584829424154E-2</v>
      </c>
      <c r="E46" s="233">
        <v>282173868.02999997</v>
      </c>
      <c r="F46" s="234">
        <v>8.7555379580059725E-2</v>
      </c>
      <c r="H46" s="723" t="s">
        <v>487</v>
      </c>
      <c r="I46" s="723"/>
      <c r="J46" s="723"/>
      <c r="K46" s="723"/>
      <c r="L46" s="723"/>
      <c r="M46" s="723"/>
    </row>
    <row r="47" spans="2:13">
      <c r="B47" s="98" t="s">
        <v>155</v>
      </c>
      <c r="C47" s="231">
        <v>4641</v>
      </c>
      <c r="D47" s="232">
        <v>6.6496640064189816E-2</v>
      </c>
      <c r="E47" s="233">
        <v>185040501.44999999</v>
      </c>
      <c r="F47" s="234">
        <v>5.7415987721502484E-2</v>
      </c>
    </row>
    <row r="48" spans="2:13">
      <c r="B48" s="98" t="s">
        <v>156</v>
      </c>
      <c r="C48" s="231">
        <v>3213</v>
      </c>
      <c r="D48" s="232">
        <v>4.6036135429054492E-2</v>
      </c>
      <c r="E48" s="233">
        <v>123326727.18000001</v>
      </c>
      <c r="F48" s="234">
        <v>3.8266897236080566E-2</v>
      </c>
    </row>
    <row r="49" spans="2:9">
      <c r="B49" s="98" t="s">
        <v>157</v>
      </c>
      <c r="C49" s="231">
        <v>4158</v>
      </c>
      <c r="D49" s="232">
        <v>5.9576175261129342E-2</v>
      </c>
      <c r="E49" s="233">
        <v>141237657.62</v>
      </c>
      <c r="F49" s="234">
        <v>4.3824457630509149E-2</v>
      </c>
    </row>
    <row r="50" spans="2:9">
      <c r="B50" s="98" t="s">
        <v>158</v>
      </c>
      <c r="C50" s="231">
        <v>4395</v>
      </c>
      <c r="D50" s="232">
        <v>6.2971931282506846E-2</v>
      </c>
      <c r="E50" s="233">
        <v>143067213.12</v>
      </c>
      <c r="F50" s="234">
        <v>4.4392148137725983E-2</v>
      </c>
    </row>
    <row r="51" spans="2:9" ht="12.75" thickBot="1">
      <c r="B51" s="102" t="s">
        <v>159</v>
      </c>
      <c r="C51" s="247">
        <v>15143</v>
      </c>
      <c r="D51" s="248">
        <v>0.21697018325620049</v>
      </c>
      <c r="E51" s="249">
        <v>453142914.00999999</v>
      </c>
      <c r="F51" s="250">
        <v>0.14060515283414465</v>
      </c>
    </row>
    <row r="52" spans="2:9" ht="12.75" thickBot="1">
      <c r="B52" s="176" t="s">
        <v>29</v>
      </c>
      <c r="C52" s="224">
        <v>69793</v>
      </c>
      <c r="D52" s="221">
        <v>1</v>
      </c>
      <c r="E52" s="224">
        <v>3222804462.539999</v>
      </c>
      <c r="F52" s="221">
        <v>1.0000000000000004</v>
      </c>
    </row>
    <row r="53" spans="2:9">
      <c r="B53" s="724" t="s">
        <v>488</v>
      </c>
      <c r="C53" s="725"/>
      <c r="D53" s="725"/>
      <c r="E53" s="725"/>
      <c r="F53" s="725"/>
    </row>
    <row r="54" spans="2:9">
      <c r="B54" s="726"/>
      <c r="C54" s="726"/>
      <c r="D54" s="726"/>
      <c r="E54" s="726"/>
      <c r="F54" s="726"/>
    </row>
    <row r="55" spans="2:9" ht="12.75" thickBot="1">
      <c r="B55" s="251"/>
      <c r="C55" s="251"/>
      <c r="D55" s="251"/>
      <c r="E55" s="251"/>
      <c r="F55" s="251"/>
    </row>
    <row r="56" spans="2:9">
      <c r="B56" s="687" t="s">
        <v>160</v>
      </c>
      <c r="C56" s="205" t="s">
        <v>21</v>
      </c>
      <c r="D56" s="206" t="s">
        <v>101</v>
      </c>
      <c r="E56" s="207" t="s">
        <v>102</v>
      </c>
      <c r="F56" s="206" t="s">
        <v>101</v>
      </c>
    </row>
    <row r="57" spans="2:9" ht="12.75" thickBot="1">
      <c r="B57" s="688"/>
      <c r="C57" s="208" t="s">
        <v>104</v>
      </c>
      <c r="D57" s="209" t="s">
        <v>105</v>
      </c>
      <c r="E57" s="210" t="s">
        <v>26</v>
      </c>
      <c r="F57" s="209" t="s">
        <v>106</v>
      </c>
    </row>
    <row r="58" spans="2:9">
      <c r="B58" s="213" t="s">
        <v>161</v>
      </c>
      <c r="C58" s="626">
        <v>7200</v>
      </c>
      <c r="D58" s="232">
        <v>0.10316220824437981</v>
      </c>
      <c r="E58" s="627">
        <v>357727781.25</v>
      </c>
      <c r="F58" s="252">
        <v>0.11099890961676985</v>
      </c>
      <c r="H58" s="576"/>
      <c r="I58" s="575"/>
    </row>
    <row r="59" spans="2:9">
      <c r="B59" s="139" t="s">
        <v>162</v>
      </c>
      <c r="C59" s="626">
        <v>3632</v>
      </c>
      <c r="D59" s="232">
        <v>5.2039602825498257E-2</v>
      </c>
      <c r="E59" s="627">
        <v>143948377.28999999</v>
      </c>
      <c r="F59" s="252">
        <v>4.4665563475281236E-2</v>
      </c>
      <c r="H59" s="576"/>
      <c r="I59" s="575"/>
    </row>
    <row r="60" spans="2:9">
      <c r="B60" s="139" t="s">
        <v>163</v>
      </c>
      <c r="C60" s="626">
        <v>10143</v>
      </c>
      <c r="D60" s="232">
        <v>0.14532976086427005</v>
      </c>
      <c r="E60" s="627">
        <v>663852089.28999996</v>
      </c>
      <c r="F60" s="252">
        <v>0.20598584152598445</v>
      </c>
      <c r="H60" s="576"/>
      <c r="I60" s="575"/>
    </row>
    <row r="61" spans="2:9">
      <c r="B61" s="139" t="s">
        <v>164</v>
      </c>
      <c r="C61" s="626">
        <v>2690</v>
      </c>
      <c r="D61" s="232">
        <v>3.8542547246858565E-2</v>
      </c>
      <c r="E61" s="627">
        <v>81173063.819999993</v>
      </c>
      <c r="F61" s="252">
        <v>2.5187089307933001E-2</v>
      </c>
      <c r="H61" s="576"/>
      <c r="I61" s="575"/>
    </row>
    <row r="62" spans="2:9">
      <c r="B62" s="139" t="s">
        <v>165</v>
      </c>
      <c r="C62" s="626">
        <v>9632</v>
      </c>
      <c r="D62" s="232">
        <v>0.13800810969581476</v>
      </c>
      <c r="E62" s="627">
        <v>356443293.63999999</v>
      </c>
      <c r="F62" s="252">
        <v>0.1106003475491886</v>
      </c>
      <c r="H62" s="576"/>
      <c r="I62" s="575"/>
    </row>
    <row r="63" spans="2:9">
      <c r="B63" s="139" t="s">
        <v>166</v>
      </c>
      <c r="C63" s="626">
        <v>11894</v>
      </c>
      <c r="D63" s="232">
        <v>0.17041823678592408</v>
      </c>
      <c r="E63" s="627">
        <v>655423343.01999998</v>
      </c>
      <c r="F63" s="252">
        <v>0.20337049629856815</v>
      </c>
      <c r="H63" s="576"/>
      <c r="I63" s="575"/>
    </row>
    <row r="64" spans="2:9">
      <c r="B64" s="139" t="s">
        <v>167</v>
      </c>
      <c r="C64" s="626">
        <v>5191</v>
      </c>
      <c r="D64" s="232">
        <v>7.4377086527302169E-2</v>
      </c>
      <c r="E64" s="627">
        <v>253848068.13</v>
      </c>
      <c r="F64" s="252">
        <v>7.8766202256631432E-2</v>
      </c>
      <c r="H64" s="576"/>
      <c r="I64" s="575"/>
    </row>
    <row r="65" spans="2:9">
      <c r="B65" s="139" t="s">
        <v>168</v>
      </c>
      <c r="C65" s="626">
        <v>4264</v>
      </c>
      <c r="D65" s="232">
        <v>6.1094952215838265E-2</v>
      </c>
      <c r="E65" s="627">
        <v>169145965.38999999</v>
      </c>
      <c r="F65" s="252">
        <v>5.2484091838662282E-2</v>
      </c>
      <c r="H65" s="576"/>
      <c r="I65" s="575"/>
    </row>
    <row r="66" spans="2:9">
      <c r="B66" s="139" t="s">
        <v>169</v>
      </c>
      <c r="C66" s="626">
        <v>4645</v>
      </c>
      <c r="D66" s="232">
        <v>6.6553952402103364E-2</v>
      </c>
      <c r="E66" s="627">
        <v>164013886.34</v>
      </c>
      <c r="F66" s="252">
        <v>5.0891665394659155E-2</v>
      </c>
      <c r="H66" s="576"/>
      <c r="I66" s="575"/>
    </row>
    <row r="67" spans="2:9">
      <c r="B67" s="139" t="s">
        <v>170</v>
      </c>
      <c r="C67" s="626">
        <v>3861</v>
      </c>
      <c r="D67" s="232">
        <v>5.5320734171048672E-2</v>
      </c>
      <c r="E67" s="627">
        <v>127941490.84999999</v>
      </c>
      <c r="F67" s="252">
        <v>3.9698806532359403E-2</v>
      </c>
      <c r="H67" s="576"/>
      <c r="I67" s="575"/>
    </row>
    <row r="68" spans="2:9">
      <c r="B68" s="139" t="s">
        <v>171</v>
      </c>
      <c r="C68" s="626">
        <v>3770</v>
      </c>
      <c r="D68" s="232">
        <v>5.4016878483515537E-2</v>
      </c>
      <c r="E68" s="627">
        <v>130166242.89</v>
      </c>
      <c r="F68" s="252">
        <v>4.038912208387959E-2</v>
      </c>
      <c r="H68" s="576"/>
      <c r="I68" s="575"/>
    </row>
    <row r="69" spans="2:9" ht="12.75" thickBot="1">
      <c r="B69" s="181" t="s">
        <v>172</v>
      </c>
      <c r="C69" s="626">
        <v>2871</v>
      </c>
      <c r="D69" s="232">
        <v>4.113593053744645E-2</v>
      </c>
      <c r="E69" s="627">
        <v>119120860.63</v>
      </c>
      <c r="F69" s="252">
        <v>3.6961864120082809E-2</v>
      </c>
      <c r="H69" s="576"/>
      <c r="I69" s="575"/>
    </row>
    <row r="70" spans="2:9" ht="12.75" thickBot="1">
      <c r="B70" s="253" t="s">
        <v>29</v>
      </c>
      <c r="C70" s="254">
        <v>69793</v>
      </c>
      <c r="D70" s="552">
        <v>1</v>
      </c>
      <c r="E70" s="254">
        <v>3222804462.54</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topLeftCell="A14" zoomScaleNormal="100" workbookViewId="0">
      <selection activeCell="B49" sqref="B49:B52"/>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174</v>
      </c>
      <c r="B4" s="263">
        <v>40452</v>
      </c>
      <c r="C4" s="37"/>
      <c r="D4" s="259"/>
      <c r="E4" s="37"/>
      <c r="F4" s="37"/>
      <c r="G4" s="729" t="s">
        <v>175</v>
      </c>
      <c r="H4" s="72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176</v>
      </c>
      <c r="B6" s="265" t="s">
        <v>177</v>
      </c>
      <c r="C6" s="195" t="s">
        <v>178</v>
      </c>
      <c r="D6" s="195" t="s">
        <v>178</v>
      </c>
      <c r="E6" s="265" t="s">
        <v>179</v>
      </c>
      <c r="F6" s="265" t="s">
        <v>180</v>
      </c>
      <c r="G6" s="265" t="s">
        <v>181</v>
      </c>
      <c r="H6" s="265" t="s">
        <v>182</v>
      </c>
      <c r="I6" s="265" t="s">
        <v>183</v>
      </c>
      <c r="J6" s="265" t="s">
        <v>184</v>
      </c>
      <c r="K6" s="265" t="s">
        <v>185</v>
      </c>
      <c r="L6" s="265" t="s">
        <v>186</v>
      </c>
      <c r="M6" s="265" t="s">
        <v>187</v>
      </c>
      <c r="N6" s="265" t="s">
        <v>188</v>
      </c>
      <c r="O6" s="265" t="s">
        <v>189</v>
      </c>
      <c r="P6" s="265" t="s">
        <v>190</v>
      </c>
      <c r="Q6" s="265" t="s">
        <v>191</v>
      </c>
      <c r="R6" s="265" t="s">
        <v>192</v>
      </c>
    </row>
    <row r="7" spans="1:18">
      <c r="A7" s="266"/>
      <c r="B7" s="132"/>
      <c r="C7" s="267"/>
      <c r="D7" s="132"/>
      <c r="E7" s="132"/>
      <c r="F7" s="267"/>
      <c r="G7" s="268"/>
      <c r="H7" s="269"/>
      <c r="I7" s="270"/>
      <c r="J7" s="271"/>
      <c r="K7" s="272"/>
      <c r="L7" s="273"/>
      <c r="M7" s="274"/>
      <c r="N7" s="273"/>
      <c r="O7" s="275"/>
      <c r="P7" s="276"/>
      <c r="Q7" s="277"/>
      <c r="R7" s="278"/>
    </row>
    <row r="8" spans="1:18">
      <c r="A8" s="279" t="s">
        <v>193</v>
      </c>
      <c r="B8" s="280" t="s">
        <v>194</v>
      </c>
      <c r="C8" s="280" t="s">
        <v>195</v>
      </c>
      <c r="D8" s="281" t="s">
        <v>195</v>
      </c>
      <c r="E8" s="280" t="s">
        <v>196</v>
      </c>
      <c r="F8" s="281" t="s">
        <v>197</v>
      </c>
      <c r="G8" s="282">
        <v>2125000000</v>
      </c>
      <c r="H8" s="283">
        <v>-2125000000</v>
      </c>
      <c r="I8" s="282">
        <v>0</v>
      </c>
      <c r="J8" s="284" t="s">
        <v>198</v>
      </c>
      <c r="K8" s="285">
        <v>1.2500000000000001E-2</v>
      </c>
      <c r="L8" s="286">
        <v>0</v>
      </c>
      <c r="M8" s="287">
        <v>0</v>
      </c>
      <c r="N8" s="287">
        <v>0</v>
      </c>
      <c r="O8" s="286">
        <v>0</v>
      </c>
      <c r="P8" s="286">
        <v>0</v>
      </c>
      <c r="Q8" s="289">
        <v>56584</v>
      </c>
      <c r="R8" s="290" t="s">
        <v>199</v>
      </c>
    </row>
    <row r="9" spans="1:18">
      <c r="A9" s="279" t="s">
        <v>200</v>
      </c>
      <c r="B9" s="280" t="s">
        <v>201</v>
      </c>
      <c r="C9" s="280" t="s">
        <v>195</v>
      </c>
      <c r="D9" s="281" t="s">
        <v>195</v>
      </c>
      <c r="E9" s="280" t="s">
        <v>196</v>
      </c>
      <c r="F9" s="281" t="s">
        <v>197</v>
      </c>
      <c r="G9" s="282">
        <v>2125000000</v>
      </c>
      <c r="H9" s="283">
        <v>-2125000000</v>
      </c>
      <c r="I9" s="282">
        <v>0</v>
      </c>
      <c r="J9" s="284" t="s">
        <v>198</v>
      </c>
      <c r="K9" s="285">
        <v>1.2500000000000001E-2</v>
      </c>
      <c r="L9" s="286">
        <v>0</v>
      </c>
      <c r="M9" s="287">
        <v>0</v>
      </c>
      <c r="N9" s="287">
        <v>0</v>
      </c>
      <c r="O9" s="286">
        <v>0</v>
      </c>
      <c r="P9" s="286">
        <v>0</v>
      </c>
      <c r="Q9" s="289">
        <v>56584</v>
      </c>
      <c r="R9" s="290" t="s">
        <v>199</v>
      </c>
    </row>
    <row r="10" spans="1:18">
      <c r="A10" s="279" t="s">
        <v>202</v>
      </c>
      <c r="B10" s="280" t="s">
        <v>203</v>
      </c>
      <c r="C10" s="280" t="s">
        <v>195</v>
      </c>
      <c r="D10" s="281" t="s">
        <v>195</v>
      </c>
      <c r="E10" s="280" t="s">
        <v>196</v>
      </c>
      <c r="F10" s="281" t="s">
        <v>197</v>
      </c>
      <c r="G10" s="282">
        <v>2125000000</v>
      </c>
      <c r="H10" s="283">
        <v>-2125000000</v>
      </c>
      <c r="I10" s="282">
        <v>0</v>
      </c>
      <c r="J10" s="284" t="s">
        <v>198</v>
      </c>
      <c r="K10" s="285">
        <v>1.2500000000000001E-2</v>
      </c>
      <c r="L10" s="286">
        <v>0</v>
      </c>
      <c r="M10" s="287">
        <v>0</v>
      </c>
      <c r="N10" s="287">
        <v>0</v>
      </c>
      <c r="O10" s="286">
        <v>0</v>
      </c>
      <c r="P10" s="286">
        <v>0</v>
      </c>
      <c r="Q10" s="289">
        <v>56584</v>
      </c>
      <c r="R10" s="290" t="s">
        <v>199</v>
      </c>
    </row>
    <row r="11" spans="1:18">
      <c r="A11" s="279" t="s">
        <v>204</v>
      </c>
      <c r="B11" s="280" t="s">
        <v>205</v>
      </c>
      <c r="C11" s="280" t="s">
        <v>195</v>
      </c>
      <c r="D11" s="281" t="s">
        <v>195</v>
      </c>
      <c r="E11" s="280" t="s">
        <v>196</v>
      </c>
      <c r="F11" s="281" t="s">
        <v>197</v>
      </c>
      <c r="G11" s="282">
        <v>2125000000</v>
      </c>
      <c r="H11" s="283">
        <v>-1384383373.7320707</v>
      </c>
      <c r="I11" s="282">
        <v>740616625.74000001</v>
      </c>
      <c r="J11" s="284" t="s">
        <v>198</v>
      </c>
      <c r="K11" s="285">
        <v>1.2500000000000001E-2</v>
      </c>
      <c r="L11" s="291">
        <v>2.05031E-2</v>
      </c>
      <c r="M11" s="292" t="s">
        <v>489</v>
      </c>
      <c r="N11" s="288" t="s">
        <v>490</v>
      </c>
      <c r="O11" s="286">
        <v>3785833.54</v>
      </c>
      <c r="P11" s="293">
        <v>44730</v>
      </c>
      <c r="Q11" s="289">
        <v>56584</v>
      </c>
      <c r="R11" s="290" t="s">
        <v>199</v>
      </c>
    </row>
    <row r="12" spans="1:18">
      <c r="A12" s="279" t="s">
        <v>206</v>
      </c>
      <c r="B12" s="280" t="s">
        <v>207</v>
      </c>
      <c r="C12" s="280" t="s">
        <v>195</v>
      </c>
      <c r="D12" s="281" t="s">
        <v>195</v>
      </c>
      <c r="E12" s="280" t="s">
        <v>196</v>
      </c>
      <c r="F12" s="281" t="s">
        <v>197</v>
      </c>
      <c r="G12" s="282">
        <v>400000000</v>
      </c>
      <c r="H12" s="283">
        <v>-400000000</v>
      </c>
      <c r="I12" s="282">
        <v>0</v>
      </c>
      <c r="J12" s="284" t="s">
        <v>198</v>
      </c>
      <c r="K12" s="285">
        <v>1.2500000000000001E-2</v>
      </c>
      <c r="L12" s="286">
        <v>0</v>
      </c>
      <c r="M12" s="287">
        <v>0</v>
      </c>
      <c r="N12" s="287">
        <v>0</v>
      </c>
      <c r="O12" s="286">
        <v>0</v>
      </c>
      <c r="P12" s="287">
        <v>0</v>
      </c>
      <c r="Q12" s="289">
        <v>56584</v>
      </c>
      <c r="R12" s="290" t="s">
        <v>208</v>
      </c>
    </row>
    <row r="13" spans="1:18">
      <c r="A13" s="279" t="s">
        <v>209</v>
      </c>
      <c r="B13" s="280" t="s">
        <v>210</v>
      </c>
      <c r="C13" s="280" t="s">
        <v>195</v>
      </c>
      <c r="D13" s="281" t="s">
        <v>195</v>
      </c>
      <c r="E13" s="280" t="s">
        <v>196</v>
      </c>
      <c r="F13" s="281" t="s">
        <v>197</v>
      </c>
      <c r="G13" s="282">
        <v>2500000000</v>
      </c>
      <c r="H13" s="283">
        <v>-2500000000</v>
      </c>
      <c r="I13" s="282">
        <v>0</v>
      </c>
      <c r="J13" s="284" t="s">
        <v>198</v>
      </c>
      <c r="K13" s="285">
        <v>1.2500000000000001E-2</v>
      </c>
      <c r="L13" s="286">
        <v>0</v>
      </c>
      <c r="M13" s="287">
        <v>0</v>
      </c>
      <c r="N13" s="287">
        <v>0</v>
      </c>
      <c r="O13" s="287">
        <v>0</v>
      </c>
      <c r="P13" s="287">
        <v>0</v>
      </c>
      <c r="Q13" s="289">
        <v>56584</v>
      </c>
      <c r="R13" s="290" t="s">
        <v>199</v>
      </c>
    </row>
    <row r="14" spans="1:18">
      <c r="A14" s="279" t="s">
        <v>211</v>
      </c>
      <c r="B14" s="280" t="s">
        <v>212</v>
      </c>
      <c r="C14" s="280" t="s">
        <v>195</v>
      </c>
      <c r="D14" s="281" t="s">
        <v>195</v>
      </c>
      <c r="E14" s="280" t="s">
        <v>196</v>
      </c>
      <c r="F14" s="281" t="s">
        <v>197</v>
      </c>
      <c r="G14" s="282">
        <v>2500000000</v>
      </c>
      <c r="H14" s="283">
        <v>-2500000000</v>
      </c>
      <c r="I14" s="282">
        <v>0</v>
      </c>
      <c r="J14" s="284" t="s">
        <v>198</v>
      </c>
      <c r="K14" s="285">
        <v>1.2500000000000001E-2</v>
      </c>
      <c r="L14" s="286">
        <v>0</v>
      </c>
      <c r="M14" s="287">
        <v>0</v>
      </c>
      <c r="N14" s="287">
        <v>0</v>
      </c>
      <c r="O14" s="287">
        <v>0</v>
      </c>
      <c r="P14" s="287">
        <v>0</v>
      </c>
      <c r="Q14" s="289">
        <v>56584</v>
      </c>
      <c r="R14" s="290" t="s">
        <v>199</v>
      </c>
    </row>
    <row r="15" spans="1:18">
      <c r="A15" s="279" t="s">
        <v>213</v>
      </c>
      <c r="B15" s="280" t="s">
        <v>214</v>
      </c>
      <c r="C15" s="280" t="s">
        <v>195</v>
      </c>
      <c r="D15" s="281" t="s">
        <v>195</v>
      </c>
      <c r="E15" s="280" t="s">
        <v>196</v>
      </c>
      <c r="F15" s="281" t="s">
        <v>197</v>
      </c>
      <c r="G15" s="282">
        <v>2500000000</v>
      </c>
      <c r="H15" s="283">
        <v>-2500000000</v>
      </c>
      <c r="I15" s="282">
        <v>0</v>
      </c>
      <c r="J15" s="284" t="s">
        <v>198</v>
      </c>
      <c r="K15" s="285">
        <v>1.2500000000000001E-2</v>
      </c>
      <c r="L15" s="286">
        <v>0</v>
      </c>
      <c r="M15" s="287">
        <v>0</v>
      </c>
      <c r="N15" s="287">
        <v>0</v>
      </c>
      <c r="O15" s="287">
        <v>0</v>
      </c>
      <c r="P15" s="287">
        <v>0</v>
      </c>
      <c r="Q15" s="289">
        <v>56584</v>
      </c>
      <c r="R15" s="290" t="s">
        <v>199</v>
      </c>
    </row>
    <row r="16" spans="1:18">
      <c r="A16" s="279" t="s">
        <v>215</v>
      </c>
      <c r="B16" s="280" t="s">
        <v>216</v>
      </c>
      <c r="C16" s="280" t="s">
        <v>195</v>
      </c>
      <c r="D16" s="281" t="s">
        <v>195</v>
      </c>
      <c r="E16" s="280" t="s">
        <v>196</v>
      </c>
      <c r="F16" s="281" t="s">
        <v>197</v>
      </c>
      <c r="G16" s="282">
        <v>2500000000</v>
      </c>
      <c r="H16" s="283">
        <v>-2500000000</v>
      </c>
      <c r="I16" s="282">
        <v>0</v>
      </c>
      <c r="J16" s="284" t="s">
        <v>198</v>
      </c>
      <c r="K16" s="285">
        <v>1.2500000000000001E-2</v>
      </c>
      <c r="L16" s="286">
        <v>0</v>
      </c>
      <c r="M16" s="287">
        <v>0</v>
      </c>
      <c r="N16" s="287">
        <v>0</v>
      </c>
      <c r="O16" s="287">
        <v>0</v>
      </c>
      <c r="P16" s="287">
        <v>0</v>
      </c>
      <c r="Q16" s="289">
        <v>56584</v>
      </c>
      <c r="R16" s="290" t="s">
        <v>199</v>
      </c>
    </row>
    <row r="17" spans="1:18">
      <c r="A17" s="279" t="s">
        <v>217</v>
      </c>
      <c r="B17" s="280" t="s">
        <v>218</v>
      </c>
      <c r="C17" s="280" t="s">
        <v>195</v>
      </c>
      <c r="D17" s="281" t="s">
        <v>195</v>
      </c>
      <c r="E17" s="280" t="s">
        <v>196</v>
      </c>
      <c r="F17" s="281" t="s">
        <v>197</v>
      </c>
      <c r="G17" s="282">
        <v>1549000000</v>
      </c>
      <c r="H17" s="283">
        <v>-1549000000</v>
      </c>
      <c r="I17" s="282">
        <v>0</v>
      </c>
      <c r="J17" s="284" t="s">
        <v>198</v>
      </c>
      <c r="K17" s="285">
        <v>1.2500000000000001E-2</v>
      </c>
      <c r="L17" s="286">
        <v>0</v>
      </c>
      <c r="M17" s="287">
        <v>0</v>
      </c>
      <c r="N17" s="287">
        <v>0</v>
      </c>
      <c r="O17" s="286">
        <v>0</v>
      </c>
      <c r="P17" s="287">
        <v>0</v>
      </c>
      <c r="Q17" s="289">
        <v>56584</v>
      </c>
      <c r="R17" s="290" t="s">
        <v>208</v>
      </c>
    </row>
    <row r="18" spans="1:18">
      <c r="A18" s="279" t="s">
        <v>219</v>
      </c>
      <c r="B18" s="280" t="s">
        <v>220</v>
      </c>
      <c r="C18" s="281" t="s">
        <v>221</v>
      </c>
      <c r="D18" s="280" t="s">
        <v>221</v>
      </c>
      <c r="E18" s="280" t="s">
        <v>196</v>
      </c>
      <c r="F18" s="281" t="s">
        <v>197</v>
      </c>
      <c r="G18" s="282">
        <v>1385715000</v>
      </c>
      <c r="H18" s="283">
        <v>-1142714790</v>
      </c>
      <c r="I18" s="282">
        <v>243000210</v>
      </c>
      <c r="J18" s="284" t="s">
        <v>198</v>
      </c>
      <c r="K18" s="285">
        <v>8.9999999999999993E-3</v>
      </c>
      <c r="L18" s="291">
        <v>1.70031E-2</v>
      </c>
      <c r="M18" s="292" t="s">
        <v>489</v>
      </c>
      <c r="N18" s="288" t="s">
        <v>490</v>
      </c>
      <c r="O18" s="286">
        <v>1030109.25</v>
      </c>
      <c r="P18" s="293">
        <v>44822</v>
      </c>
      <c r="Q18" s="289">
        <v>56584</v>
      </c>
      <c r="R18" s="290" t="s">
        <v>208</v>
      </c>
    </row>
    <row r="19" spans="1:18">
      <c r="A19" s="279" t="s">
        <v>222</v>
      </c>
      <c r="B19" s="280" t="s">
        <v>223</v>
      </c>
      <c r="C19" s="281" t="s">
        <v>221</v>
      </c>
      <c r="D19" s="280" t="s">
        <v>221</v>
      </c>
      <c r="E19" s="280" t="s">
        <v>196</v>
      </c>
      <c r="F19" s="281" t="s">
        <v>197</v>
      </c>
      <c r="G19" s="282">
        <v>1742774000</v>
      </c>
      <c r="H19" s="283">
        <v>-1742774000</v>
      </c>
      <c r="I19" s="282">
        <v>0</v>
      </c>
      <c r="J19" s="284" t="s">
        <v>198</v>
      </c>
      <c r="K19" s="285">
        <v>8.9999999999999993E-3</v>
      </c>
      <c r="L19" s="286">
        <v>0</v>
      </c>
      <c r="M19" s="287">
        <v>0</v>
      </c>
      <c r="N19" s="287">
        <v>0</v>
      </c>
      <c r="O19" s="287">
        <v>0</v>
      </c>
      <c r="P19" s="287">
        <v>0</v>
      </c>
      <c r="Q19" s="289">
        <v>56584</v>
      </c>
      <c r="R19" s="290" t="s">
        <v>208</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224</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0" t="s">
        <v>225</v>
      </c>
      <c r="B24" s="732" t="s">
        <v>226</v>
      </c>
      <c r="C24" s="732" t="s">
        <v>227</v>
      </c>
      <c r="D24" s="732" t="s">
        <v>228</v>
      </c>
      <c r="E24" s="732" t="s">
        <v>229</v>
      </c>
      <c r="F24" s="301"/>
      <c r="G24" s="113"/>
      <c r="H24" s="302"/>
      <c r="I24" s="302"/>
      <c r="J24" s="303"/>
      <c r="K24" s="304"/>
      <c r="L24" s="264"/>
      <c r="M24" s="305"/>
      <c r="N24" s="293"/>
      <c r="O24" s="293"/>
      <c r="P24" s="37"/>
      <c r="Q24" s="306"/>
    </row>
    <row r="25" spans="1:18" ht="12.75" thickBot="1">
      <c r="A25" s="731"/>
      <c r="B25" s="733"/>
      <c r="C25" s="733"/>
      <c r="D25" s="733"/>
      <c r="E25" s="73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230</v>
      </c>
      <c r="B27" s="310">
        <v>0</v>
      </c>
      <c r="C27" s="310">
        <v>0</v>
      </c>
      <c r="D27" s="310">
        <v>0</v>
      </c>
      <c r="E27" s="310">
        <v>0</v>
      </c>
      <c r="F27" s="311"/>
      <c r="G27" s="113"/>
      <c r="H27" s="113"/>
      <c r="I27" s="113"/>
      <c r="J27" s="113"/>
      <c r="K27" s="304"/>
      <c r="L27" s="264"/>
      <c r="M27" s="305"/>
      <c r="N27" s="293"/>
      <c r="O27" s="293"/>
      <c r="P27" s="312"/>
      <c r="Q27" s="312"/>
    </row>
    <row r="28" spans="1:18">
      <c r="A28" s="307" t="s">
        <v>232</v>
      </c>
      <c r="B28" s="310">
        <v>0</v>
      </c>
      <c r="C28" s="310">
        <v>0</v>
      </c>
      <c r="D28" s="310">
        <v>0</v>
      </c>
      <c r="E28" s="310">
        <v>0</v>
      </c>
      <c r="F28" s="300"/>
      <c r="G28" s="113"/>
      <c r="H28" s="113"/>
      <c r="I28" s="113"/>
      <c r="J28" s="113"/>
      <c r="K28" s="304"/>
      <c r="L28" s="264"/>
      <c r="M28" s="305"/>
      <c r="N28" s="293"/>
      <c r="O28" s="293"/>
      <c r="Q28" s="312"/>
    </row>
    <row r="29" spans="1:18">
      <c r="A29" s="307" t="s">
        <v>233</v>
      </c>
      <c r="B29" s="310">
        <v>0</v>
      </c>
      <c r="C29" s="310">
        <v>0</v>
      </c>
      <c r="D29" s="310">
        <v>0</v>
      </c>
      <c r="E29" s="310">
        <v>0</v>
      </c>
      <c r="F29" s="300"/>
      <c r="G29" s="113"/>
      <c r="H29" s="113"/>
      <c r="I29" s="113"/>
      <c r="J29" s="113"/>
      <c r="K29" s="304"/>
      <c r="L29" s="264"/>
      <c r="M29" s="305"/>
      <c r="N29" s="293"/>
      <c r="O29" s="293"/>
      <c r="Q29" s="312"/>
    </row>
    <row r="30" spans="1:18">
      <c r="A30" s="307" t="s">
        <v>234</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235</v>
      </c>
      <c r="B31" s="310">
        <v>0</v>
      </c>
      <c r="C31" s="310">
        <v>0</v>
      </c>
      <c r="D31" s="543">
        <v>0</v>
      </c>
      <c r="E31" s="543">
        <v>0</v>
      </c>
      <c r="F31" s="300"/>
      <c r="G31" s="162"/>
      <c r="H31" s="162"/>
      <c r="I31" s="162"/>
      <c r="J31" s="162"/>
      <c r="K31" s="304"/>
      <c r="L31" s="264"/>
      <c r="M31" s="162"/>
      <c r="N31" s="293"/>
      <c r="O31" s="293"/>
      <c r="P31" s="162"/>
      <c r="Q31" s="305"/>
      <c r="R31" s="113"/>
    </row>
    <row r="32" spans="1:18">
      <c r="A32" s="307" t="s">
        <v>236</v>
      </c>
      <c r="B32" s="505">
        <v>0</v>
      </c>
      <c r="C32" s="310">
        <v>0</v>
      </c>
      <c r="D32" s="310">
        <v>0</v>
      </c>
      <c r="E32" s="310">
        <v>0</v>
      </c>
      <c r="F32" s="300"/>
      <c r="G32" s="162"/>
      <c r="H32" s="162"/>
      <c r="I32" s="162"/>
      <c r="J32" s="162"/>
      <c r="K32" s="304"/>
      <c r="L32" s="264"/>
      <c r="M32" s="162"/>
      <c r="N32" s="293"/>
      <c r="O32" s="293"/>
      <c r="P32" s="162"/>
      <c r="Q32" s="162"/>
      <c r="R32" s="162"/>
    </row>
    <row r="33" spans="1:17">
      <c r="A33" s="307" t="s">
        <v>237</v>
      </c>
      <c r="B33" s="505">
        <v>0</v>
      </c>
      <c r="C33" s="310">
        <v>0</v>
      </c>
      <c r="D33" s="310">
        <v>0</v>
      </c>
      <c r="E33" s="310">
        <v>0</v>
      </c>
      <c r="F33" s="300"/>
      <c r="G33" s="37"/>
      <c r="H33" s="37"/>
      <c r="I33" s="37"/>
      <c r="J33" s="37"/>
      <c r="K33" s="304"/>
      <c r="L33" s="264"/>
      <c r="M33" s="37"/>
      <c r="N33" s="37"/>
      <c r="O33" s="313"/>
      <c r="P33" s="37"/>
      <c r="Q33" s="37"/>
    </row>
    <row r="34" spans="1:17">
      <c r="A34" s="307" t="s">
        <v>238</v>
      </c>
      <c r="B34" s="505">
        <v>0</v>
      </c>
      <c r="C34" s="310">
        <v>0</v>
      </c>
      <c r="D34" s="310">
        <v>0</v>
      </c>
      <c r="E34" s="310">
        <v>0</v>
      </c>
      <c r="F34" s="300"/>
      <c r="G34" s="37"/>
      <c r="H34" s="37"/>
      <c r="I34" s="37"/>
      <c r="J34" s="37"/>
      <c r="K34" s="304"/>
      <c r="L34" s="264"/>
      <c r="M34" s="37"/>
      <c r="N34" s="37"/>
      <c r="O34" s="37"/>
      <c r="P34" s="37"/>
      <c r="Q34" s="37"/>
    </row>
    <row r="35" spans="1:17">
      <c r="A35" s="307" t="s">
        <v>239</v>
      </c>
      <c r="B35" s="310">
        <v>0</v>
      </c>
      <c r="C35" s="310">
        <v>0</v>
      </c>
      <c r="D35" s="310">
        <v>0</v>
      </c>
      <c r="E35" s="310">
        <v>0</v>
      </c>
      <c r="F35" s="300"/>
      <c r="G35" s="37"/>
      <c r="H35" s="37"/>
      <c r="I35" s="37"/>
      <c r="J35" s="37"/>
      <c r="K35" s="304"/>
      <c r="L35" s="37"/>
      <c r="M35" s="37"/>
      <c r="N35" s="37"/>
      <c r="O35" s="37"/>
      <c r="P35" s="37"/>
      <c r="Q35" s="37"/>
    </row>
    <row r="36" spans="1:17">
      <c r="A36" s="307" t="s">
        <v>240</v>
      </c>
      <c r="B36" s="310">
        <v>0</v>
      </c>
      <c r="C36" s="310">
        <v>0</v>
      </c>
      <c r="D36" s="310">
        <v>0</v>
      </c>
      <c r="E36" s="310">
        <v>0</v>
      </c>
      <c r="F36" s="300"/>
      <c r="G36" s="37"/>
      <c r="H36" s="37"/>
      <c r="I36" s="37"/>
      <c r="J36" s="37"/>
      <c r="K36" s="37"/>
      <c r="L36" s="37"/>
      <c r="M36" s="37"/>
      <c r="N36" s="37"/>
      <c r="O36" s="37"/>
      <c r="P36" s="37"/>
      <c r="Q36" s="37"/>
    </row>
    <row r="37" spans="1:17">
      <c r="A37" s="307" t="s">
        <v>241</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242</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4">
        <v>983616835.74000001</v>
      </c>
      <c r="C40" s="736">
        <v>1</v>
      </c>
      <c r="D40" s="319"/>
      <c r="E40" s="320"/>
      <c r="F40" s="311"/>
      <c r="G40" s="162"/>
      <c r="H40" s="162"/>
      <c r="I40" s="162"/>
      <c r="J40" s="162"/>
      <c r="K40" s="162"/>
      <c r="L40" s="162"/>
      <c r="M40" s="162"/>
      <c r="N40" s="162"/>
      <c r="O40" s="162"/>
      <c r="P40" s="162"/>
      <c r="Q40" s="162"/>
    </row>
    <row r="41" spans="1:17" ht="13.5" customHeight="1" thickBot="1">
      <c r="A41" s="307"/>
      <c r="B41" s="735"/>
      <c r="C41" s="73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243</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244</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7" t="s">
        <v>245</v>
      </c>
      <c r="B47" s="337"/>
      <c r="C47" s="37"/>
      <c r="D47" s="37"/>
      <c r="E47" s="37"/>
      <c r="F47" s="37"/>
      <c r="G47" s="162"/>
      <c r="H47" s="162"/>
      <c r="I47" s="162"/>
      <c r="J47" s="162"/>
      <c r="K47" s="162"/>
      <c r="L47" s="334"/>
      <c r="M47" s="334"/>
      <c r="N47" s="335"/>
      <c r="O47" s="336"/>
      <c r="P47" s="37"/>
      <c r="Q47" s="40"/>
    </row>
    <row r="48" spans="1:17" ht="12.75" thickBot="1">
      <c r="A48" s="728"/>
      <c r="B48" s="338"/>
      <c r="C48" s="259"/>
      <c r="D48" s="259"/>
      <c r="E48" s="259"/>
      <c r="F48" s="259"/>
      <c r="G48" s="259"/>
      <c r="H48" s="259"/>
      <c r="I48" s="259"/>
      <c r="J48" s="259"/>
      <c r="K48" s="259"/>
      <c r="L48" s="259"/>
      <c r="M48" s="259"/>
      <c r="N48" s="259"/>
      <c r="O48" s="259"/>
      <c r="P48" s="259"/>
      <c r="Q48" s="259"/>
    </row>
    <row r="49" spans="1:17">
      <c r="A49" s="198" t="s">
        <v>246</v>
      </c>
      <c r="B49" s="339">
        <v>38330000</v>
      </c>
      <c r="C49" s="259"/>
      <c r="D49" s="259"/>
      <c r="E49" s="259"/>
      <c r="F49" s="259"/>
      <c r="G49" s="259"/>
      <c r="H49" s="259"/>
      <c r="I49" s="259"/>
      <c r="J49" s="259"/>
      <c r="K49" s="259"/>
      <c r="L49" s="259"/>
      <c r="M49" s="259"/>
      <c r="N49" s="259"/>
      <c r="O49" s="259"/>
      <c r="P49" s="259"/>
      <c r="Q49" s="259"/>
    </row>
    <row r="50" spans="1:17">
      <c r="A50" s="198" t="s">
        <v>247</v>
      </c>
      <c r="B50" s="340"/>
      <c r="C50" s="259"/>
      <c r="D50" s="259"/>
      <c r="E50" s="259"/>
      <c r="F50" s="259"/>
      <c r="G50" s="259"/>
      <c r="H50" s="259"/>
      <c r="I50" s="259"/>
      <c r="J50" s="259"/>
      <c r="K50" s="259"/>
      <c r="L50" s="259"/>
      <c r="M50" s="259"/>
      <c r="N50" s="259"/>
      <c r="O50" s="259"/>
      <c r="P50" s="259"/>
      <c r="Q50" s="259"/>
    </row>
    <row r="51" spans="1:17">
      <c r="A51" s="198" t="s">
        <v>248</v>
      </c>
      <c r="B51" s="340"/>
      <c r="C51" s="259"/>
      <c r="D51" s="259"/>
      <c r="E51" s="259"/>
      <c r="F51" s="259"/>
      <c r="G51" s="259"/>
      <c r="H51" s="259"/>
      <c r="I51" s="259"/>
      <c r="J51" s="259"/>
      <c r="K51" s="259"/>
      <c r="L51" s="259"/>
      <c r="M51" s="259"/>
      <c r="N51" s="259"/>
      <c r="O51" s="259"/>
      <c r="P51" s="259"/>
      <c r="Q51" s="259"/>
    </row>
    <row r="52" spans="1:17" ht="12.75" thickBot="1">
      <c r="A52" s="199" t="s">
        <v>249</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B42" sqref="B42:B45"/>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174</v>
      </c>
      <c r="B4" s="263">
        <v>40625</v>
      </c>
      <c r="C4" s="37"/>
      <c r="D4" s="342" t="s">
        <v>253</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254</v>
      </c>
      <c r="B6" s="343" t="s">
        <v>177</v>
      </c>
      <c r="C6" s="346" t="s">
        <v>178</v>
      </c>
      <c r="D6" s="346" t="s">
        <v>178</v>
      </c>
      <c r="E6" s="343" t="s">
        <v>179</v>
      </c>
      <c r="F6" s="343" t="s">
        <v>180</v>
      </c>
      <c r="G6" s="343" t="s">
        <v>181</v>
      </c>
      <c r="H6" s="343" t="s">
        <v>182</v>
      </c>
      <c r="I6" s="343" t="s">
        <v>183</v>
      </c>
      <c r="J6" s="343" t="s">
        <v>184</v>
      </c>
      <c r="K6" s="343" t="s">
        <v>185</v>
      </c>
      <c r="L6" s="343" t="s">
        <v>186</v>
      </c>
      <c r="M6" s="343" t="s">
        <v>187</v>
      </c>
      <c r="N6" s="343" t="s">
        <v>188</v>
      </c>
      <c r="O6" s="343" t="s">
        <v>189</v>
      </c>
      <c r="P6" s="343" t="s">
        <v>190</v>
      </c>
      <c r="Q6" s="343" t="s">
        <v>191</v>
      </c>
      <c r="R6" s="343" t="s">
        <v>192</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193</v>
      </c>
      <c r="B8" s="280" t="s">
        <v>255</v>
      </c>
      <c r="C8" s="369" t="s">
        <v>195</v>
      </c>
      <c r="D8" s="280" t="s">
        <v>195</v>
      </c>
      <c r="E8" s="280" t="s">
        <v>250</v>
      </c>
      <c r="F8" s="281">
        <v>0.86850000000000005</v>
      </c>
      <c r="G8" s="282">
        <v>1152000000</v>
      </c>
      <c r="H8" s="283">
        <v>-795000000</v>
      </c>
      <c r="I8" s="282">
        <v>0</v>
      </c>
      <c r="J8" s="284" t="s">
        <v>251</v>
      </c>
      <c r="K8" s="285">
        <v>1.2500000000000001E-2</v>
      </c>
      <c r="L8" s="282">
        <v>0</v>
      </c>
      <c r="M8" s="282">
        <v>0</v>
      </c>
      <c r="N8" s="282">
        <v>0</v>
      </c>
      <c r="O8" s="286">
        <v>0</v>
      </c>
      <c r="P8" s="293">
        <v>42064</v>
      </c>
      <c r="Q8" s="289">
        <v>56584</v>
      </c>
      <c r="R8" s="290" t="s">
        <v>208</v>
      </c>
    </row>
    <row r="9" spans="1:18" s="361" customFormat="1">
      <c r="A9" s="279" t="s">
        <v>200</v>
      </c>
      <c r="B9" s="280" t="s">
        <v>256</v>
      </c>
      <c r="C9" s="369" t="s">
        <v>195</v>
      </c>
      <c r="D9" s="280" t="s">
        <v>195</v>
      </c>
      <c r="E9" s="280" t="s">
        <v>196</v>
      </c>
      <c r="F9" s="281" t="s">
        <v>197</v>
      </c>
      <c r="G9" s="282">
        <v>1249804000</v>
      </c>
      <c r="H9" s="283">
        <v>-282004365.88999999</v>
      </c>
      <c r="I9" s="282">
        <v>967799634.11000001</v>
      </c>
      <c r="J9" s="284" t="s">
        <v>198</v>
      </c>
      <c r="K9" s="285">
        <v>7.0000000000000001E-3</v>
      </c>
      <c r="L9" s="291">
        <v>1.5003099999999998E-2</v>
      </c>
      <c r="M9" s="292" t="s">
        <v>489</v>
      </c>
      <c r="N9" s="288" t="s">
        <v>490</v>
      </c>
      <c r="O9" s="286">
        <v>3622474.94</v>
      </c>
      <c r="P9" s="293">
        <v>44548</v>
      </c>
      <c r="Q9" s="289">
        <v>56584</v>
      </c>
      <c r="R9" s="290" t="s">
        <v>208</v>
      </c>
    </row>
    <row r="10" spans="1:18" s="361" customFormat="1">
      <c r="A10" s="279" t="s">
        <v>202</v>
      </c>
      <c r="B10" s="280" t="s">
        <v>257</v>
      </c>
      <c r="C10" s="369" t="s">
        <v>195</v>
      </c>
      <c r="D10" s="280" t="s">
        <v>195</v>
      </c>
      <c r="E10" s="280" t="s">
        <v>196</v>
      </c>
      <c r="F10" s="281" t="s">
        <v>197</v>
      </c>
      <c r="G10" s="282">
        <v>2500000000</v>
      </c>
      <c r="H10" s="283">
        <v>-2500000000</v>
      </c>
      <c r="I10" s="282">
        <v>0</v>
      </c>
      <c r="J10" s="284" t="s">
        <v>198</v>
      </c>
      <c r="K10" s="285">
        <v>1.2E-2</v>
      </c>
      <c r="L10" s="282">
        <v>0</v>
      </c>
      <c r="M10" s="282">
        <v>0</v>
      </c>
      <c r="N10" s="282">
        <v>0</v>
      </c>
      <c r="O10" s="286">
        <v>0</v>
      </c>
      <c r="P10" s="293">
        <v>40940</v>
      </c>
      <c r="Q10" s="289">
        <v>56584</v>
      </c>
      <c r="R10" s="290" t="s">
        <v>258</v>
      </c>
    </row>
    <row r="11" spans="1:18" s="361" customFormat="1">
      <c r="A11" s="279" t="s">
        <v>204</v>
      </c>
      <c r="B11" s="280" t="s">
        <v>259</v>
      </c>
      <c r="C11" s="369" t="s">
        <v>195</v>
      </c>
      <c r="D11" s="280" t="s">
        <v>195</v>
      </c>
      <c r="E11" s="280" t="s">
        <v>196</v>
      </c>
      <c r="F11" s="281" t="s">
        <v>197</v>
      </c>
      <c r="G11" s="282">
        <v>2500000000</v>
      </c>
      <c r="H11" s="283">
        <v>-2500000000</v>
      </c>
      <c r="I11" s="282">
        <v>0</v>
      </c>
      <c r="J11" s="284" t="s">
        <v>198</v>
      </c>
      <c r="K11" s="285">
        <v>1.2E-2</v>
      </c>
      <c r="L11" s="282">
        <v>0</v>
      </c>
      <c r="M11" s="282">
        <v>0</v>
      </c>
      <c r="N11" s="282">
        <v>0</v>
      </c>
      <c r="O11" s="286">
        <v>0</v>
      </c>
      <c r="P11" s="293">
        <v>40940</v>
      </c>
      <c r="Q11" s="289">
        <v>56584</v>
      </c>
      <c r="R11" s="290" t="s">
        <v>258</v>
      </c>
    </row>
    <row r="12" spans="1:18" s="361" customFormat="1">
      <c r="A12" s="279" t="s">
        <v>206</v>
      </c>
      <c r="B12" s="280" t="s">
        <v>260</v>
      </c>
      <c r="C12" s="369" t="s">
        <v>195</v>
      </c>
      <c r="D12" s="280" t="s">
        <v>195</v>
      </c>
      <c r="E12" s="280" t="s">
        <v>196</v>
      </c>
      <c r="F12" s="281" t="s">
        <v>197</v>
      </c>
      <c r="G12" s="282">
        <v>2500000000</v>
      </c>
      <c r="H12" s="283">
        <v>-2500000000</v>
      </c>
      <c r="I12" s="282">
        <v>0</v>
      </c>
      <c r="J12" s="284" t="s">
        <v>198</v>
      </c>
      <c r="K12" s="285">
        <v>1.2E-2</v>
      </c>
      <c r="L12" s="282">
        <v>0</v>
      </c>
      <c r="M12" s="282">
        <v>0</v>
      </c>
      <c r="N12" s="282">
        <v>0</v>
      </c>
      <c r="O12" s="286">
        <v>0</v>
      </c>
      <c r="P12" s="293">
        <v>40940</v>
      </c>
      <c r="Q12" s="289">
        <v>56584</v>
      </c>
      <c r="R12" s="290" t="s">
        <v>258</v>
      </c>
    </row>
    <row r="13" spans="1:18" s="361" customFormat="1">
      <c r="A13" s="279" t="s">
        <v>209</v>
      </c>
      <c r="B13" s="280" t="s">
        <v>261</v>
      </c>
      <c r="C13" s="369" t="s">
        <v>195</v>
      </c>
      <c r="D13" s="280" t="s">
        <v>195</v>
      </c>
      <c r="E13" s="280" t="s">
        <v>196</v>
      </c>
      <c r="F13" s="281" t="s">
        <v>197</v>
      </c>
      <c r="G13" s="282">
        <v>2500000000</v>
      </c>
      <c r="H13" s="283">
        <v>-2500000000</v>
      </c>
      <c r="I13" s="282">
        <v>0</v>
      </c>
      <c r="J13" s="284" t="s">
        <v>198</v>
      </c>
      <c r="K13" s="285">
        <v>1.2E-2</v>
      </c>
      <c r="L13" s="282">
        <v>0</v>
      </c>
      <c r="M13" s="282">
        <v>0</v>
      </c>
      <c r="N13" s="282">
        <v>0</v>
      </c>
      <c r="O13" s="286">
        <v>0</v>
      </c>
      <c r="P13" s="293">
        <v>40940</v>
      </c>
      <c r="Q13" s="289">
        <v>56584</v>
      </c>
      <c r="R13" s="290" t="s">
        <v>258</v>
      </c>
    </row>
    <row r="14" spans="1:18" s="361" customFormat="1">
      <c r="A14" s="279" t="s">
        <v>211</v>
      </c>
      <c r="B14" s="280" t="s">
        <v>262</v>
      </c>
      <c r="C14" s="369" t="s">
        <v>195</v>
      </c>
      <c r="D14" s="280" t="s">
        <v>195</v>
      </c>
      <c r="E14" s="280" t="s">
        <v>196</v>
      </c>
      <c r="F14" s="281" t="s">
        <v>197</v>
      </c>
      <c r="G14" s="282">
        <v>1750000000</v>
      </c>
      <c r="H14" s="283">
        <v>-1750000000</v>
      </c>
      <c r="I14" s="282">
        <v>0</v>
      </c>
      <c r="J14" s="284" t="s">
        <v>198</v>
      </c>
      <c r="K14" s="285">
        <v>1.2E-2</v>
      </c>
      <c r="L14" s="282">
        <v>0</v>
      </c>
      <c r="M14" s="282">
        <v>0</v>
      </c>
      <c r="N14" s="282">
        <v>0</v>
      </c>
      <c r="O14" s="286">
        <v>0</v>
      </c>
      <c r="P14" s="288" t="s">
        <v>231</v>
      </c>
      <c r="Q14" s="289">
        <v>56584</v>
      </c>
      <c r="R14" s="290" t="s">
        <v>258</v>
      </c>
    </row>
    <row r="15" spans="1:18" s="361" customFormat="1">
      <c r="A15" s="279" t="s">
        <v>17</v>
      </c>
      <c r="B15" s="280" t="s">
        <v>263</v>
      </c>
      <c r="C15" s="281" t="s">
        <v>221</v>
      </c>
      <c r="D15" s="280" t="s">
        <v>221</v>
      </c>
      <c r="E15" s="280" t="s">
        <v>196</v>
      </c>
      <c r="F15" s="281" t="s">
        <v>197</v>
      </c>
      <c r="G15" s="282">
        <v>2500000000</v>
      </c>
      <c r="H15" s="283">
        <v>-2096999993</v>
      </c>
      <c r="I15" s="282">
        <v>403000007</v>
      </c>
      <c r="J15" s="284" t="s">
        <v>198</v>
      </c>
      <c r="K15" s="285">
        <v>8.9999999999999993E-3</v>
      </c>
      <c r="L15" s="291">
        <v>1.70031E-2</v>
      </c>
      <c r="M15" s="292" t="s">
        <v>489</v>
      </c>
      <c r="N15" s="288" t="s">
        <v>490</v>
      </c>
      <c r="O15" s="286">
        <v>1708369.03</v>
      </c>
      <c r="P15" s="293">
        <v>44638</v>
      </c>
      <c r="Q15" s="289">
        <v>56584</v>
      </c>
      <c r="R15" s="290" t="s">
        <v>208</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224</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2" t="s">
        <v>264</v>
      </c>
      <c r="B21" s="732" t="s">
        <v>226</v>
      </c>
      <c r="C21" s="732" t="s">
        <v>227</v>
      </c>
      <c r="D21" s="732" t="s">
        <v>228</v>
      </c>
      <c r="E21" s="732" t="s">
        <v>229</v>
      </c>
      <c r="F21" s="301"/>
      <c r="G21" s="113"/>
      <c r="H21" s="302"/>
      <c r="I21" s="302"/>
      <c r="J21" s="162"/>
      <c r="K21" s="323"/>
      <c r="L21" s="162"/>
      <c r="N21" s="371"/>
      <c r="O21" s="371"/>
      <c r="P21" s="371"/>
      <c r="Q21" s="371"/>
      <c r="R21" s="145"/>
    </row>
    <row r="22" spans="1:18" ht="12.75" thickBot="1">
      <c r="A22" s="733"/>
      <c r="B22" s="733"/>
      <c r="C22" s="733"/>
      <c r="D22" s="733"/>
      <c r="E22" s="73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230</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232</v>
      </c>
      <c r="B25" s="282">
        <v>967799634.11000001</v>
      </c>
      <c r="C25" s="315">
        <v>0.70601100633957536</v>
      </c>
      <c r="D25" s="364">
        <v>0.29398899366042441</v>
      </c>
      <c r="E25" s="364">
        <v>0.32644450259532198</v>
      </c>
      <c r="F25" s="300"/>
      <c r="G25" s="372"/>
      <c r="H25" s="366"/>
      <c r="I25" s="113"/>
      <c r="J25" s="113"/>
      <c r="K25" s="323"/>
      <c r="L25" s="162"/>
      <c r="M25" s="305"/>
      <c r="N25" s="305"/>
      <c r="O25" s="305"/>
      <c r="P25" s="305"/>
      <c r="Q25" s="305"/>
      <c r="R25" s="202"/>
    </row>
    <row r="26" spans="1:18" s="361" customFormat="1">
      <c r="A26" s="363" t="s">
        <v>233</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234</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235</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236</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237</v>
      </c>
      <c r="B30" s="282">
        <v>0</v>
      </c>
      <c r="C30" s="282">
        <v>0</v>
      </c>
      <c r="D30" s="282">
        <v>0</v>
      </c>
      <c r="E30" s="282">
        <v>0</v>
      </c>
      <c r="F30" s="300"/>
      <c r="G30" s="372"/>
      <c r="H30" s="366"/>
      <c r="I30" s="37"/>
      <c r="J30" s="37"/>
      <c r="K30" s="37"/>
      <c r="L30" s="37"/>
      <c r="M30" s="37"/>
      <c r="N30" s="37"/>
      <c r="O30" s="37"/>
      <c r="P30" s="37"/>
      <c r="Q30" s="37"/>
    </row>
    <row r="31" spans="1:18" s="202" customFormat="1">
      <c r="A31" s="363" t="s">
        <v>252</v>
      </c>
      <c r="B31" s="282">
        <v>403000007</v>
      </c>
      <c r="C31" s="315">
        <v>0.29398899366042447</v>
      </c>
      <c r="D31" s="364">
        <v>0</v>
      </c>
      <c r="E31" s="365">
        <v>3.2455508934897577E-2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38">
        <v>1370799641.1100001</v>
      </c>
      <c r="C33" s="740">
        <v>0.99999999999999978</v>
      </c>
      <c r="D33" s="321"/>
      <c r="E33" s="322"/>
      <c r="F33" s="311"/>
      <c r="G33" s="372"/>
      <c r="H33" s="162"/>
      <c r="I33" s="162"/>
      <c r="J33" s="162"/>
      <c r="K33" s="162"/>
      <c r="L33" s="162"/>
      <c r="M33" s="162"/>
      <c r="N33" s="162"/>
      <c r="O33" s="162"/>
      <c r="P33" s="162"/>
      <c r="Q33" s="162"/>
      <c r="R33" s="202"/>
    </row>
    <row r="34" spans="1:18" s="361" customFormat="1" ht="12.75" thickBot="1">
      <c r="A34" s="307"/>
      <c r="B34" s="739"/>
      <c r="C34" s="74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243</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244</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7" t="s">
        <v>265</v>
      </c>
      <c r="B40" s="337"/>
      <c r="C40" s="37"/>
      <c r="D40" s="37"/>
      <c r="E40" s="37"/>
      <c r="F40" s="37"/>
      <c r="G40" s="162"/>
      <c r="H40" s="162"/>
      <c r="I40" s="162"/>
      <c r="J40" s="162"/>
      <c r="K40" s="162"/>
      <c r="L40" s="334"/>
      <c r="M40" s="334"/>
      <c r="N40" s="335"/>
      <c r="O40" s="336"/>
      <c r="P40" s="37"/>
      <c r="Q40" s="40"/>
      <c r="R40" s="145"/>
    </row>
    <row r="41" spans="1:18" ht="12.75" thickBot="1">
      <c r="A41" s="728"/>
      <c r="B41" s="338"/>
      <c r="C41" s="259"/>
      <c r="D41" s="259"/>
      <c r="E41" s="259"/>
      <c r="F41" s="259"/>
      <c r="G41" s="259"/>
      <c r="H41" s="259"/>
      <c r="I41" s="259"/>
      <c r="J41" s="259"/>
      <c r="K41" s="259"/>
      <c r="L41" s="259"/>
      <c r="M41" s="259"/>
      <c r="N41" s="259"/>
      <c r="O41" s="259"/>
      <c r="P41" s="259"/>
      <c r="Q41" s="259"/>
      <c r="R41" s="145"/>
    </row>
    <row r="42" spans="1:18" s="361" customFormat="1">
      <c r="A42" s="198" t="s">
        <v>246</v>
      </c>
      <c r="B42" s="339">
        <v>44490000</v>
      </c>
      <c r="C42" s="259"/>
      <c r="D42" s="259"/>
      <c r="E42" s="259"/>
      <c r="F42" s="259"/>
      <c r="G42" s="259"/>
      <c r="H42" s="259"/>
      <c r="I42" s="259"/>
      <c r="J42" s="259"/>
      <c r="K42" s="259"/>
      <c r="L42" s="259"/>
      <c r="M42" s="259"/>
      <c r="N42" s="259"/>
      <c r="O42" s="259"/>
      <c r="P42" s="259"/>
      <c r="Q42" s="259"/>
      <c r="R42" s="202"/>
    </row>
    <row r="43" spans="1:18" s="361" customFormat="1">
      <c r="A43" s="198" t="s">
        <v>247</v>
      </c>
      <c r="B43" s="340"/>
      <c r="C43" s="259"/>
      <c r="D43" s="259"/>
      <c r="E43" s="259"/>
      <c r="F43" s="259"/>
      <c r="G43" s="259"/>
      <c r="H43" s="259"/>
      <c r="I43" s="259"/>
      <c r="J43" s="259"/>
      <c r="K43" s="259"/>
      <c r="L43" s="259"/>
      <c r="M43" s="259"/>
      <c r="N43" s="259"/>
      <c r="O43" s="259"/>
      <c r="P43" s="259"/>
      <c r="Q43" s="259"/>
      <c r="R43" s="202"/>
    </row>
    <row r="44" spans="1:18" s="361" customFormat="1">
      <c r="A44" s="198" t="s">
        <v>248</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249</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70" zoomScaleNormal="100" zoomScalePageLayoutView="70" workbookViewId="0">
      <selection activeCell="D54" sqref="D54"/>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266</v>
      </c>
      <c r="B2" s="378"/>
      <c r="C2" s="378"/>
      <c r="D2" s="378"/>
      <c r="E2" s="378"/>
      <c r="F2" s="378"/>
      <c r="G2" s="378"/>
      <c r="H2" s="378"/>
      <c r="I2" s="378"/>
      <c r="J2" s="378"/>
      <c r="K2" s="378"/>
    </row>
    <row r="3" spans="1:12" ht="12.75" thickBot="1">
      <c r="A3" s="379"/>
      <c r="B3" s="379"/>
      <c r="C3" s="380"/>
      <c r="D3" s="169"/>
      <c r="E3" s="379"/>
      <c r="F3" s="169"/>
    </row>
    <row r="4" spans="1:12">
      <c r="A4" s="56" t="s">
        <v>267</v>
      </c>
      <c r="B4" s="381">
        <v>0</v>
      </c>
      <c r="C4" s="162"/>
      <c r="D4" s="162"/>
      <c r="E4" s="162"/>
      <c r="F4" s="162"/>
    </row>
    <row r="5" spans="1:12">
      <c r="A5" s="74" t="s">
        <v>268</v>
      </c>
      <c r="B5" s="382">
        <v>0</v>
      </c>
      <c r="C5" s="380"/>
      <c r="D5" s="383"/>
      <c r="E5" s="162"/>
      <c r="F5" s="162"/>
    </row>
    <row r="6" spans="1:12">
      <c r="A6" s="74" t="s">
        <v>269</v>
      </c>
      <c r="B6" s="382">
        <v>0</v>
      </c>
      <c r="C6" s="380"/>
      <c r="D6" s="37"/>
      <c r="E6" s="37"/>
      <c r="F6" s="37"/>
    </row>
    <row r="7" spans="1:12">
      <c r="A7" s="74" t="s">
        <v>270</v>
      </c>
      <c r="B7" s="382">
        <v>0</v>
      </c>
      <c r="C7" s="380"/>
      <c r="D7" s="37"/>
      <c r="E7" s="37"/>
      <c r="F7" s="37"/>
    </row>
    <row r="8" spans="1:12">
      <c r="A8" s="74" t="s">
        <v>271</v>
      </c>
      <c r="B8" s="382">
        <v>0</v>
      </c>
      <c r="C8" s="380"/>
      <c r="D8" s="383"/>
      <c r="E8" s="162"/>
      <c r="F8" s="162"/>
    </row>
    <row r="9" spans="1:12" ht="12.75" thickBot="1">
      <c r="A9" s="384" t="s">
        <v>272</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273</v>
      </c>
      <c r="B12" s="389"/>
      <c r="C12" s="37"/>
      <c r="D12" s="197" t="s">
        <v>274</v>
      </c>
      <c r="E12" s="390">
        <v>0</v>
      </c>
    </row>
    <row r="13" spans="1:12" ht="12.75" thickBot="1">
      <c r="A13" s="391"/>
      <c r="B13" s="392"/>
      <c r="C13" s="37"/>
      <c r="D13" s="377"/>
      <c r="E13" s="393"/>
    </row>
    <row r="14" spans="1:12">
      <c r="A14" s="74" t="s">
        <v>246</v>
      </c>
      <c r="B14" s="600">
        <v>20450000</v>
      </c>
      <c r="C14" s="595"/>
    </row>
    <row r="15" spans="1:12">
      <c r="A15" s="74" t="s">
        <v>247</v>
      </c>
      <c r="B15" s="394">
        <v>0</v>
      </c>
      <c r="C15" s="37"/>
      <c r="D15" s="395"/>
    </row>
    <row r="16" spans="1:12">
      <c r="A16" s="74" t="s">
        <v>248</v>
      </c>
      <c r="B16" s="394">
        <v>0</v>
      </c>
      <c r="C16" s="37"/>
    </row>
    <row r="17" spans="1:6" ht="12.75" thickBot="1">
      <c r="A17" s="64" t="s">
        <v>249</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275</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445</v>
      </c>
      <c r="B23" s="608">
        <v>1.6590360919516666E-2</v>
      </c>
      <c r="C23" s="594"/>
      <c r="D23" s="402"/>
      <c r="E23" s="402"/>
      <c r="F23" s="36"/>
    </row>
    <row r="24" spans="1:6" ht="12" customHeight="1">
      <c r="A24" s="742"/>
      <c r="B24" s="742"/>
      <c r="C24" s="39"/>
      <c r="D24" s="383"/>
      <c r="E24" s="383"/>
      <c r="F24" s="383"/>
    </row>
    <row r="25" spans="1:6">
      <c r="A25" s="743"/>
      <c r="B25" s="74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election activeCell="A2" sqref="A2:M41"/>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276</v>
      </c>
      <c r="B2" s="407"/>
      <c r="C2" s="408"/>
      <c r="D2" s="408"/>
      <c r="E2" s="408"/>
      <c r="F2" s="410"/>
      <c r="G2" s="408"/>
      <c r="H2" s="409"/>
      <c r="I2" s="410"/>
      <c r="J2" s="410"/>
      <c r="K2" s="410"/>
    </row>
    <row r="3" spans="1:13" s="416" customFormat="1">
      <c r="A3" s="412"/>
      <c r="B3" s="413"/>
      <c r="C3" s="414"/>
      <c r="D3" s="414"/>
      <c r="E3" s="414"/>
      <c r="G3" s="414"/>
      <c r="H3" s="415"/>
    </row>
    <row r="4" spans="1:13">
      <c r="A4" s="417" t="s">
        <v>277</v>
      </c>
      <c r="B4" s="418"/>
      <c r="C4" s="419"/>
      <c r="D4" s="417" t="s">
        <v>278</v>
      </c>
      <c r="E4" s="417"/>
      <c r="G4" s="417" t="s">
        <v>279</v>
      </c>
      <c r="H4" s="417"/>
      <c r="J4" s="417" t="s">
        <v>280</v>
      </c>
      <c r="K4" s="417"/>
    </row>
    <row r="5" spans="1:13">
      <c r="A5" s="419"/>
      <c r="B5" s="420"/>
      <c r="C5" s="419"/>
      <c r="D5" s="419"/>
      <c r="E5" s="419"/>
      <c r="G5" s="419"/>
      <c r="H5" s="421"/>
      <c r="J5" s="419"/>
      <c r="K5" s="420"/>
    </row>
    <row r="6" spans="1:13">
      <c r="A6" s="419" t="s">
        <v>281</v>
      </c>
      <c r="B6" s="413">
        <v>0</v>
      </c>
      <c r="C6" s="422"/>
      <c r="D6" s="422" t="s">
        <v>282</v>
      </c>
      <c r="E6" s="423">
        <v>0</v>
      </c>
      <c r="G6" s="419" t="s">
        <v>283</v>
      </c>
      <c r="H6" s="424">
        <v>0</v>
      </c>
      <c r="J6" s="422" t="s">
        <v>284</v>
      </c>
      <c r="K6" s="502">
        <v>647000</v>
      </c>
    </row>
    <row r="7" spans="1:13" ht="13.5" thickBot="1">
      <c r="A7" s="419" t="s">
        <v>285</v>
      </c>
      <c r="B7" s="413">
        <v>0</v>
      </c>
      <c r="C7" s="422"/>
      <c r="D7" s="422"/>
      <c r="E7" s="425"/>
      <c r="G7" s="419" t="s">
        <v>286</v>
      </c>
      <c r="H7" s="502">
        <v>21928.58</v>
      </c>
      <c r="J7" s="419" t="s">
        <v>287</v>
      </c>
      <c r="K7" s="502">
        <v>0</v>
      </c>
    </row>
    <row r="8" spans="1:13" ht="14.25" thickTop="1" thickBot="1">
      <c r="A8" s="419"/>
      <c r="B8" s="426"/>
      <c r="C8" s="422"/>
      <c r="D8" s="422"/>
      <c r="E8" s="422"/>
      <c r="H8" s="427"/>
      <c r="J8" s="419" t="s">
        <v>288</v>
      </c>
      <c r="K8" s="502">
        <v>0</v>
      </c>
    </row>
    <row r="9" spans="1:13" ht="13.5" thickTop="1">
      <c r="A9" s="419"/>
      <c r="B9" s="428"/>
      <c r="C9" s="422"/>
      <c r="D9" s="422" t="s">
        <v>289</v>
      </c>
      <c r="E9" s="423">
        <v>69787051.959999993</v>
      </c>
      <c r="G9" s="419"/>
      <c r="J9" s="419" t="s">
        <v>290</v>
      </c>
      <c r="K9" s="502">
        <v>0</v>
      </c>
    </row>
    <row r="10" spans="1:13" ht="13.5" thickBot="1">
      <c r="A10" s="419" t="s">
        <v>291</v>
      </c>
      <c r="B10" s="423">
        <v>207137.3</v>
      </c>
      <c r="C10" s="422"/>
      <c r="D10" s="422"/>
      <c r="E10" s="425"/>
      <c r="G10" s="419" t="s">
        <v>292</v>
      </c>
      <c r="H10" s="502">
        <v>58876.6</v>
      </c>
      <c r="J10" s="430"/>
      <c r="K10" s="431"/>
      <c r="M10" s="441"/>
    </row>
    <row r="11" spans="1:13" ht="13.5" thickTop="1">
      <c r="A11" s="419" t="s">
        <v>292</v>
      </c>
      <c r="B11" s="413">
        <v>0</v>
      </c>
      <c r="C11" s="422"/>
      <c r="D11" s="414"/>
      <c r="E11" s="414"/>
      <c r="G11" s="419" t="s">
        <v>293</v>
      </c>
      <c r="H11" s="502">
        <v>1500</v>
      </c>
      <c r="J11" s="419"/>
      <c r="K11" s="432"/>
    </row>
    <row r="12" spans="1:13">
      <c r="A12" s="419" t="s">
        <v>294</v>
      </c>
      <c r="B12" s="413">
        <v>0</v>
      </c>
      <c r="C12" s="422"/>
      <c r="D12" s="416"/>
      <c r="E12" s="416"/>
      <c r="G12" s="419" t="s">
        <v>295</v>
      </c>
      <c r="H12" s="502">
        <v>0</v>
      </c>
      <c r="J12" s="419" t="s">
        <v>296</v>
      </c>
      <c r="K12" s="502">
        <v>0</v>
      </c>
    </row>
    <row r="13" spans="1:13" ht="13.5" thickBot="1">
      <c r="A13" s="419" t="s">
        <v>297</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298</v>
      </c>
      <c r="H15" s="502">
        <v>1296436.2357208414</v>
      </c>
      <c r="J15" s="438" t="s">
        <v>299</v>
      </c>
      <c r="K15" s="502">
        <v>0</v>
      </c>
    </row>
    <row r="16" spans="1:13" ht="13.5" thickBot="1">
      <c r="A16" s="419" t="s">
        <v>300</v>
      </c>
      <c r="B16" s="423">
        <v>6301441.8700000001</v>
      </c>
      <c r="C16" s="422"/>
      <c r="D16" s="437"/>
      <c r="E16" s="416"/>
      <c r="G16" s="419"/>
      <c r="H16" s="427"/>
      <c r="J16" s="414"/>
      <c r="K16" s="434"/>
    </row>
    <row r="17" spans="1:9" ht="13.5" thickTop="1">
      <c r="A17" s="419" t="s">
        <v>289</v>
      </c>
      <c r="B17" s="423">
        <v>2507436.7200000002</v>
      </c>
      <c r="C17" s="422"/>
      <c r="D17" s="416"/>
      <c r="E17" s="416"/>
      <c r="G17" s="419"/>
    </row>
    <row r="18" spans="1:9" ht="13.5" thickBot="1">
      <c r="A18" s="419"/>
      <c r="B18" s="426"/>
      <c r="C18" s="422"/>
      <c r="D18" s="416"/>
      <c r="E18" s="416"/>
      <c r="G18" s="419" t="s">
        <v>301</v>
      </c>
      <c r="H18" s="502">
        <v>7490928.6600000001</v>
      </c>
    </row>
    <row r="19" spans="1:9" ht="13.5" thickTop="1">
      <c r="A19" s="419"/>
      <c r="B19" s="420"/>
      <c r="C19" s="419"/>
      <c r="G19" s="419" t="s">
        <v>302</v>
      </c>
      <c r="H19" s="424"/>
    </row>
    <row r="20" spans="1:9" ht="13.5" thickBot="1">
      <c r="C20" s="419"/>
      <c r="G20" s="419"/>
      <c r="H20" s="427"/>
    </row>
    <row r="21" spans="1:9" ht="13.5" thickTop="1">
      <c r="C21" s="419"/>
      <c r="G21" s="419"/>
      <c r="H21" s="440"/>
    </row>
    <row r="22" spans="1:9">
      <c r="C22" s="419"/>
      <c r="D22" s="441"/>
      <c r="G22" s="419" t="s">
        <v>303</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480</v>
      </c>
      <c r="H25" s="502">
        <v>3115533.62</v>
      </c>
    </row>
    <row r="26" spans="1:9" ht="13.5" thickBot="1">
      <c r="C26" s="419"/>
      <c r="F26" s="442"/>
      <c r="G26" s="419"/>
      <c r="H26" s="427"/>
      <c r="I26" s="442"/>
    </row>
    <row r="27" spans="1:9" ht="13.5" thickTop="1">
      <c r="C27" s="419"/>
      <c r="G27" s="419"/>
      <c r="H27" s="440"/>
    </row>
    <row r="28" spans="1:9">
      <c r="A28" s="414"/>
      <c r="B28" s="413"/>
      <c r="C28" s="419"/>
      <c r="G28" s="419" t="s">
        <v>304</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305</v>
      </c>
      <c r="H32" s="502">
        <v>3907.8</v>
      </c>
    </row>
    <row r="33" spans="1:8" ht="13.5" thickBot="1">
      <c r="A33" s="419"/>
      <c r="B33" s="420"/>
      <c r="C33" s="419"/>
      <c r="G33" s="447"/>
      <c r="H33" s="446"/>
    </row>
    <row r="34" spans="1:8" ht="13.5" thickTop="1">
      <c r="A34" s="419"/>
      <c r="B34" s="420"/>
      <c r="C34" s="419"/>
      <c r="G34" s="419"/>
      <c r="H34" s="448"/>
    </row>
    <row r="35" spans="1:8">
      <c r="A35" s="419"/>
      <c r="B35" s="420"/>
      <c r="C35" s="419"/>
      <c r="G35" s="419" t="s">
        <v>306</v>
      </c>
      <c r="H35" s="502">
        <v>6638904.04</v>
      </c>
    </row>
    <row r="36" spans="1:8" ht="13.5" thickBot="1">
      <c r="A36" s="419"/>
      <c r="B36" s="420"/>
      <c r="C36" s="419"/>
      <c r="G36" s="419"/>
      <c r="H36" s="446"/>
    </row>
    <row r="37" spans="1:8" ht="13.5" thickTop="1">
      <c r="A37" s="419"/>
      <c r="B37" s="420"/>
      <c r="C37" s="419"/>
    </row>
    <row r="38" spans="1:8">
      <c r="A38" s="419"/>
      <c r="B38" s="420"/>
      <c r="C38" s="419"/>
      <c r="G38" s="443" t="s">
        <v>307</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2018-12-19T14:20:51Z</cp:lastPrinted>
  <dcterms:created xsi:type="dcterms:W3CDTF">2016-03-22T09:19:35Z</dcterms:created>
  <dcterms:modified xsi:type="dcterms:W3CDTF">2019-01-22T14:42:02Z</dcterms:modified>
</cp:coreProperties>
</file>