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506" windowWidth="19185" windowHeight="1135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s>
  <externalReferences>
    <externalReference r:id="rId15"/>
    <externalReference r:id="rId16"/>
    <externalReference r:id="rId17"/>
  </externalReferences>
  <definedNames>
    <definedName name="_xlnm.Print_Area" localSheetId="9">'Page 10'!$A$1:$K$77</definedName>
    <definedName name="_xlnm.Print_Area" localSheetId="1">'Page 2'!$B$1:$G$38</definedName>
    <definedName name="CPRMonthly">'[1]CPRfrom TrustCalcs'!$C$10</definedName>
  </definedNames>
  <calcPr fullCalcOnLoad="1"/>
</workbook>
</file>

<file path=xl/sharedStrings.xml><?xml version="1.0" encoding="utf-8"?>
<sst xmlns="http://schemas.openxmlformats.org/spreadsheetml/2006/main" count="1579" uniqueCount="610">
  <si>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</si>
  <si>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</si>
  <si>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</si>
  <si>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</si>
  <si>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</si>
  <si>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</si>
  <si>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</si>
  <si>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</si>
  <si>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</si>
  <si>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</si>
  <si>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</si>
  <si>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</si>
  <si>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</si>
  <si>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</si>
  <si>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</si>
  <si>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</si>
  <si>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</si>
  <si>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</si>
  <si>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</si>
  <si>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</si>
  <si>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</si>
  <si>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</si>
  <si>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</si>
  <si>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</si>
  <si>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</si>
  <si>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</si>
  <si>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</si>
  <si>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</si>
  <si>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</si>
  <si>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</si>
  <si>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</si>
  <si>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</si>
  <si>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</si>
  <si>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</si>
  <si>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</si>
  <si>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</si>
  <si>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</si>
  <si>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</si>
  <si>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</si>
  <si>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</si>
  <si>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</si>
  <si>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</si>
  <si>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</si>
  <si>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</si>
  <si>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</si>
  <si>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</si>
  <si>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</si>
  <si>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</si>
  <si>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</si>
  <si>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</si>
  <si>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</si>
  <si>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</si>
  <si>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</si>
  <si>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</si>
  <si>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</si>
  <si>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</si>
  <si>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</si>
  <si>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</si>
  <si>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</si>
  <si>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</si>
  <si>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</si>
  <si>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</si>
  <si>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</si>
  <si>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</si>
  <si>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</si>
  <si>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</si>
  <si>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</si>
  <si>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</si>
  <si>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</si>
  <si>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</si>
  <si>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</si>
  <si>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</si>
  <si>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</si>
  <si>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</si>
  <si>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</si>
  <si>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</si>
  <si>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</si>
  <si>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</si>
  <si>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</si>
  <si>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</si>
  <si>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</si>
  <si>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</si>
  <si>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</si>
  <si>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</si>
  <si>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</si>
  <si>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</si>
  <si>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</si>
  <si>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</si>
  <si>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</si>
  <si>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</si>
  <si>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</si>
  <si>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</si>
  <si>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</si>
  <si>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</si>
  <si>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</si>
  <si>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</si>
  <si>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</si>
  <si>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</si>
  <si>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</si>
  <si>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</si>
  <si>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</si>
  <si>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</si>
  <si>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</si>
  <si>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</si>
  <si>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</si>
  <si>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</si>
  <si>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</si>
  <si>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</si>
  <si>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</si>
  <si>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</si>
  <si>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</si>
  <si>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</si>
  <si>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</si>
  <si>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</si>
  <si>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</si>
  <si>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</si>
  <si>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</si>
  <si>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</si>
  <si>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</si>
  <si>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</si>
  <si>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</si>
  <si>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</si>
  <si>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</si>
  <si>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</si>
  <si>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</si>
  <si>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</si>
  <si>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</si>
  <si>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</si>
  <si>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</si>
  <si>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</si>
  <si>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</si>
  <si>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</si>
  <si>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</si>
  <si>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</si>
  <si>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</si>
  <si>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</si>
  <si>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</si>
  <si>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</si>
  <si>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</si>
  <si>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</si>
  <si>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</si>
  <si>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</si>
  <si>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</si>
  <si>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</si>
  <si>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</si>
  <si>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</si>
  <si>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</si>
  <si>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</si>
  <si>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</si>
  <si>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</si>
  <si>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</si>
  <si>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</si>
  <si>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</si>
  <si>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</si>
  <si>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</si>
  <si>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</si>
  <si>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</si>
  <si>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</si>
  <si>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</si>
  <si>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</si>
  <si>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</si>
  <si>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</si>
  <si>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</si>
  <si>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</si>
  <si>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</si>
  <si>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</si>
  <si>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</si>
  <si>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</si>
  <si>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</si>
  <si>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</si>
  <si>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</si>
  <si>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</si>
  <si>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</si>
  <si>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</si>
  <si>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</si>
  <si>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</si>
  <si>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</si>
  <si>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</si>
  <si>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</si>
  <si>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</si>
  <si>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</si>
  <si>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</si>
  <si>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</si>
  <si>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</si>
  <si>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</si>
  <si>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</si>
  <si>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</si>
  <si>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</si>
  <si>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</si>
  <si>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</si>
  <si>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</si>
  <si>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</si>
  <si>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</si>
  <si>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</si>
  <si>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</si>
  <si>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</si>
  <si>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</si>
  <si>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</si>
  <si>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</si>
  <si>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</si>
  <si>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</si>
  <si>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</si>
  <si>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</si>
  <si>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</si>
  <si>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</si>
  <si>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</si>
  <si>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</si>
  <si>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</si>
  <si>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</si>
  <si>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</si>
  <si>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</si>
  <si>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</si>
  <si>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</si>
  <si>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</si>
  <si>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</si>
  <si>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</si>
  <si>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</si>
  <si>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</si>
  <si>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</si>
  <si>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</si>
  <si>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</si>
  <si>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</si>
  <si>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</si>
  <si>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</si>
  <si>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</si>
  <si>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</si>
  <si>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</si>
  <si>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</si>
  <si>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</si>
  <si>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</si>
  <si>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</si>
  <si>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</si>
  <si>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</si>
  <si>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</si>
  <si>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</si>
  <si>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</si>
  <si>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</si>
  <si>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</si>
  <si>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</si>
  <si>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</si>
  <si>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</si>
  <si>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</si>
  <si>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</si>
  <si>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</si>
  <si>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</si>
  <si>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</si>
  <si>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</si>
  <si>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</si>
  <si>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</si>
  <si>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</si>
  <si>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</si>
  <si>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</si>
  <si>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</si>
  <si>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</si>
  <si>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</si>
  <si>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</si>
  <si>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</si>
  <si>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</si>
  <si>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</si>
  <si>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</si>
  <si>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</si>
  <si>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</si>
  <si>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</si>
  <si>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</si>
  <si>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</si>
  <si>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</si>
  <si>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</si>
  <si>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</si>
  <si>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</si>
  <si>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</si>
  <si>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</si>
  <si>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</si>
  <si>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</si>
  <si>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</si>
  <si>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</si>
  <si>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</si>
  <si>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</si>
  <si>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</si>
  <si>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</si>
  <si>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</si>
  <si>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</si>
  <si>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</si>
  <si>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</si>
  <si>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</si>
  <si>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</si>
  <si>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</si>
  <si>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</si>
  <si>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</si>
  <si>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</si>
  <si>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</si>
  <si>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</si>
  <si>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</si>
  <si>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</si>
  <si>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</si>
  <si>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</si>
  <si>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</si>
  <si>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</si>
  <si>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</si>
  <si>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</si>
  <si>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</si>
  <si>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</si>
  <si>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</si>
  <si>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</si>
  <si>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</si>
  <si>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</si>
  <si>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</si>
  <si>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</si>
  <si>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</si>
  <si>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</si>
  <si>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</si>
  <si>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</si>
  <si>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</si>
  <si>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</si>
  <si>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</si>
  <si>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</si>
  <si>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</si>
  <si>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</si>
  <si>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</si>
  <si>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</si>
  <si>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</si>
  <si>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</si>
  <si>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</si>
  <si>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</si>
  <si>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</si>
  <si>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</si>
  <si>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</si>
  <si>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</si>
  <si>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</si>
  <si>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</si>
  <si>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</si>
  <si>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</si>
  <si>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</si>
  <si>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</si>
  <si>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</si>
  <si>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</si>
  <si>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</si>
  <si>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</si>
  <si>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</si>
  <si>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</si>
  <si>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</si>
  <si>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</si>
  <si>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</si>
  <si>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</si>
  <si>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</si>
  <si>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</si>
  <si>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</si>
  <si>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</si>
  <si>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</si>
  <si>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</si>
  <si>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</si>
  <si>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</si>
  <si>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</si>
  <si>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</si>
  <si>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</si>
  <si>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</si>
  <si>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</si>
  <si>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</si>
  <si>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</si>
  <si>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</si>
  <si>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</si>
  <si>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</si>
  <si>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</si>
  <si>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</si>
  <si>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</si>
  <si>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</si>
  <si>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</si>
  <si>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</si>
  <si>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</si>
  <si>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</si>
  <si>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</si>
  <si>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</si>
  <si>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</si>
  <si>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</si>
  <si>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</si>
  <si>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</si>
  <si>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</si>
  <si>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</si>
  <si>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</si>
  <si>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</si>
  <si>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</si>
  <si>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</si>
  <si>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</si>
  <si>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</si>
  <si>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</si>
  <si>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</si>
  <si>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</si>
  <si>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</si>
  <si>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</si>
  <si>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</si>
  <si>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</si>
  <si>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</si>
  <si>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</si>
  <si>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</si>
  <si>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</si>
  <si>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</si>
  <si>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</si>
  <si>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</si>
  <si>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</si>
  <si>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</si>
  <si>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</si>
  <si>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</si>
  <si>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</si>
  <si>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</si>
  <si>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</si>
  <si>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</si>
  <si>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</si>
  <si>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</si>
  <si>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</si>
  <si>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</si>
  <si>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</si>
  <si>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</si>
  <si>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</si>
  <si>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</si>
  <si>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</si>
  <si>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</si>
  <si>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</si>
  <si>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</si>
  <si>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</si>
  <si>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</si>
  <si>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</si>
  <si>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</si>
  <si>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</si>
  <si>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</si>
  <si>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</si>
  <si>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</si>
  <si>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</si>
  <si>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</si>
  <si>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</si>
  <si>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</si>
  <si>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</si>
  <si>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</si>
  <si>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</si>
  <si>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</si>
  <si>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</si>
  <si>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</si>
  <si>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</si>
  <si>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</si>
  <si>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</si>
  <si>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</si>
  <si>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</si>
  <si>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</si>
  <si>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</si>
  <si>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</si>
  <si>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</si>
  <si>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</si>
  <si>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</si>
  <si>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</si>
  <si>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</si>
  <si>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</si>
  <si>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</si>
  <si>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</si>
  <si>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</si>
  <si>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</si>
  <si>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</si>
  <si>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</si>
  <si>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</si>
  <si>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</si>
  <si>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</si>
  <si>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</si>
  <si>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</si>
  <si>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</si>
  <si>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</si>
  <si>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</si>
  <si>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</si>
  <si>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</si>
  <si>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</si>
  <si>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</si>
  <si>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</si>
  <si>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</si>
  <si>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</si>
  <si>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</si>
  <si>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</si>
  <si>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</si>
  <si>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</si>
  <si>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</si>
  <si>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</si>
  <si>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</si>
  <si>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</si>
  <si>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</si>
  <si>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</si>
  <si>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</si>
  <si>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</si>
  <si>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</si>
  <si>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</si>
  <si>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</si>
  <si>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</si>
  <si>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</si>
  <si>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</si>
  <si>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</si>
  <si>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</si>
  <si>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</si>
  <si>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</si>
  <si>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</si>
  <si>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</si>
  <si>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</si>
  <si>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</si>
  <si>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</si>
  <si>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</si>
  <si>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</si>
  <si>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</si>
  <si>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</si>
  <si>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</si>
  <si>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</si>
  <si>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</si>
  <si>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</si>
  <si>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</si>
  <si>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</si>
  <si>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</si>
  <si>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Establish a liquidity reserve - see page 223 of the prospectus for more detail</t>
  </si>
  <si>
    <t>* To be read in conjunction with rules on pgs 215 - 219 of the base prospectus</t>
  </si>
  <si>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</si>
  <si>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</si>
  <si>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</si>
  <si>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</si>
  <si>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</si>
  <si>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</si>
  <si>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</si>
  <si>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</si>
  <si>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</si>
  <si>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</si>
  <si>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</si>
  <si>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</si>
  <si>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</si>
  <si>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</si>
  <si>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</si>
  <si>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</si>
  <si>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</si>
  <si>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</si>
  <si>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</si>
  <si>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</si>
  <si>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2012-1 A1</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</si>
  <si>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</si>
  <si>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</si>
  <si>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</si>
  <si>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</si>
  <si>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</si>
  <si>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</si>
  <si>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</si>
  <si>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MSA Breach</t>
  </si>
  <si>
    <t>AA</t>
  </si>
  <si>
    <t>Reward Loans Cashbacks</t>
  </si>
  <si>
    <t>2011-3 A1</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</si>
  <si>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</si>
  <si>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</si>
  <si>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</si>
  <si>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</si>
  <si>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</si>
  <si>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</si>
  <si>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19/04/12-16/07/12</t>
  </si>
  <si>
    <t>16/04/12 - 16/07/12</t>
  </si>
  <si>
    <t>15/04/12 -15/10/12</t>
  </si>
  <si>
    <t>Series 2012-2 Notes</t>
  </si>
  <si>
    <t>A / A2 / A</t>
  </si>
  <si>
    <t>F1+ / P-1 / A-1+</t>
  </si>
  <si>
    <t>AA / Aa1 / AA-</t>
  </si>
  <si>
    <t>W + X + Y + Z + AA=</t>
  </si>
  <si>
    <t>Excess Spread This Month Annualised (Apr 2012)</t>
  </si>
  <si>
    <t>Recoveries</t>
  </si>
  <si>
    <t>Flexible drawings set-off risk</t>
  </si>
  <si>
    <t>4.2% of the aggregate outstanding principal balance of loans</t>
  </si>
  <si>
    <t xml:space="preserve">The unusually high excess spread this quarter is mostly due to the release of the £50mn additional reserve amount following the cure of the arrears trigger. </t>
  </si>
  <si>
    <t>01-Jun-12 to 30-Jun-12</t>
  </si>
  <si>
    <t>Properties in Possession at 30 June 2012</t>
  </si>
  <si>
    <t>Losses on Properties in Possession at 30 June 2012</t>
  </si>
  <si>
    <t>Arrears Capitalised at 30 June 2012</t>
  </si>
  <si>
    <t>Arrears Analysis of Non Repossessed Mortgage Loans at 30 June 2012</t>
  </si>
  <si>
    <t>As at the report date, the maximum unindexed LTV was 235.60, the minimum unindexed LTV was -2.37 and the weighted average unindexed LTV was 63.65.</t>
  </si>
  <si>
    <t>As at the report date, the maximum indexed LTV was 151.44, the minimum indexed LTV was 0.00 and the weighted average indexed LTV was 67.34.</t>
  </si>
  <si>
    <t>As at the report date, the maximum remaining term for a loan was 407.00 months, the minimum remaining term was -28.00 months and the weighted average remaining term was 189.23 months.</t>
  </si>
  <si>
    <t>As at the report date, the maximum seasoning for a loan was 202.00 months, the minimum seasoning was 11.00 months and the weighted average seasoning was 64.20 months.</t>
  </si>
  <si>
    <t>As at the report date, the maximum original LTV was 95.13,the minimum LTV at origination was 1.19 and the weighted average LTV at origination was 67.42.</t>
  </si>
  <si>
    <t>Last months Closing Trust Assets at 08 May 2012</t>
  </si>
  <si>
    <t>Mortgage collections - Interest on 08 June 2012</t>
  </si>
  <si>
    <t>Mortgage collections - Principal (Scheduled) on 08 June 2012</t>
  </si>
  <si>
    <t>Mortgage collections - Principal (Unscheduled) on 08 June 2012</t>
  </si>
  <si>
    <t>Principal Ledger as calculated on 08 June 2012</t>
  </si>
  <si>
    <t>Funding Share as calculated on 08 June 2012</t>
  </si>
  <si>
    <t>Funding Share % as calculated on 08 June 2012</t>
  </si>
  <si>
    <t>Seller Share as calculated on 08 June 2012</t>
  </si>
  <si>
    <t>Seller Share % as calculated on 08 June 2012</t>
  </si>
  <si>
    <t>Minimum Seller Share (Amount) on 08 June 2012</t>
  </si>
  <si>
    <t>Current value of Mortgage Loans in Pool at 08 June 2012</t>
  </si>
  <si>
    <t>Minimum Seller Share (% of Total) on 08 June 2012</t>
  </si>
  <si>
    <t>Balance as at 30 June 2012</t>
  </si>
  <si>
    <t>There were no collateral posted during the Reporting Period 01-June-12 to 30-June-12</t>
  </si>
  <si>
    <t>15/06/12 - 16/07/12</t>
  </si>
  <si>
    <t>2012-3</t>
  </si>
  <si>
    <t>B1</t>
  </si>
  <si>
    <t>08/06/12-16/07/12</t>
  </si>
  <si>
    <t>B2</t>
  </si>
  <si>
    <t>XS0790113632</t>
  </si>
  <si>
    <t>XS0790113558</t>
  </si>
  <si>
    <t>Series 2012-3 Notes</t>
  </si>
  <si>
    <t>Class B Notes</t>
  </si>
  <si>
    <t>0207 756 7107</t>
  </si>
  <si>
    <t>A / A3 / A</t>
  </si>
  <si>
    <t>AA / A2/ A+</t>
  </si>
  <si>
    <t>A+ / A2 / A</t>
  </si>
  <si>
    <t>F1 / P-2 / A-1</t>
  </si>
  <si>
    <t>XS0790188055</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</si>
  <si>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</si>
  <si>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</si>
  <si>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</si>
  <si>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</si>
  <si>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</si>
  <si>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A+ / A2  / A+</t>
  </si>
  <si>
    <t>Please refer to the notes on page 12</t>
  </si>
  <si>
    <t>The figure above omits a small portion of the pool, roughly 1.28% of the cover pool, which is recorded on separate data system for which this information is presently unavailable</t>
  </si>
  <si>
    <t>*All bonds are listed on the London Stock Exchange.</t>
  </si>
  <si>
    <t>These figures have been calculated on a new and improved valuation basis as per the Special Schedule issued along with the February, 2009 report. The latest AVM update was run in Q1 2012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</si>
</sst>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0.0000%"/>
    <numFmt numFmtId="176" formatCode="[$-F800]dddd\,\ mmmm\ dd\,\ yyyy"/>
  </numFmts>
  <fonts count="73">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i/>
      <sz val="9"/>
      <name val="Arial"/>
      <family val="2"/>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right/>
      <top/>
      <bottom style="double"/>
    </border>
    <border>
      <left style="medium"/>
      <right style="medium"/>
      <top style="medium"/>
      <bottom style="medium"/>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166"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ont="0" applyFill="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70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61"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61"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9" applyFont="1" applyFill="1" applyBorder="1" applyAlignment="1" applyProtection="1">
      <alignment/>
      <protection/>
    </xf>
    <xf numFmtId="0" fontId="7" fillId="0" borderId="0" xfId="59"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8" applyFont="1" applyFill="1" applyBorder="1" applyAlignment="1">
      <alignment horizontal="left"/>
      <protection/>
    </xf>
    <xf numFmtId="0" fontId="14" fillId="0" borderId="11" xfId="68"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8" applyFont="1" applyFill="1" applyBorder="1" applyAlignment="1">
      <alignment horizontal="left"/>
      <protection/>
    </xf>
    <xf numFmtId="0" fontId="14" fillId="0" borderId="0" xfId="68" applyFont="1" applyFill="1" applyBorder="1" applyAlignment="1">
      <alignment horizontal="left"/>
      <protection/>
    </xf>
    <xf numFmtId="0" fontId="3" fillId="0" borderId="0" xfId="0" applyFont="1" applyFill="1" applyBorder="1" applyAlignment="1">
      <alignment wrapText="1"/>
    </xf>
    <xf numFmtId="0" fontId="3" fillId="0" borderId="0" xfId="59" applyFont="1" applyFill="1" applyBorder="1" applyAlignment="1" applyProtection="1">
      <alignment/>
      <protection/>
    </xf>
    <xf numFmtId="0" fontId="4" fillId="0" borderId="0" xfId="59"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75"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97"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61" applyNumberFormat="1" applyFont="1" applyFill="1" applyBorder="1" applyAlignment="1" quotePrefix="1">
      <alignment horizontal="left"/>
    </xf>
    <xf numFmtId="165" fontId="5" fillId="0" borderId="16" xfId="61"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61"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8" fontId="6" fillId="0" borderId="0" xfId="61" applyNumberFormat="1" applyFont="1" applyFill="1" applyBorder="1" applyAlignment="1">
      <alignment horizontal="left"/>
    </xf>
    <xf numFmtId="167" fontId="5" fillId="0" borderId="0" xfId="61" applyNumberFormat="1" applyFont="1" applyFill="1" applyBorder="1" applyAlignment="1">
      <alignment horizontal="right"/>
    </xf>
    <xf numFmtId="171" fontId="6" fillId="0" borderId="0" xfId="61" applyNumberFormat="1" applyFont="1" applyFill="1" applyBorder="1" applyAlignment="1">
      <alignment/>
    </xf>
    <xf numFmtId="167" fontId="6" fillId="0" borderId="0" xfId="61"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5" fillId="0" borderId="19" xfId="0" applyFont="1" applyBorder="1" applyAlignment="1">
      <alignment wrapText="1"/>
    </xf>
    <xf numFmtId="0" fontId="5" fillId="0" borderId="23" xfId="0" applyFont="1" applyBorder="1" applyAlignment="1">
      <alignment wrapText="1"/>
    </xf>
    <xf numFmtId="10" fontId="6" fillId="0" borderId="15" xfId="97" applyNumberFormat="1" applyFont="1" applyFill="1" applyBorder="1" applyAlignment="1">
      <alignment horizontal="right"/>
    </xf>
    <xf numFmtId="10" fontId="6" fillId="0" borderId="0" xfId="97"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3" fontId="6" fillId="0" borderId="15" xfId="0" applyNumberFormat="1" applyFont="1" applyFill="1" applyBorder="1" applyAlignment="1">
      <alignment horizontal="center"/>
    </xf>
    <xf numFmtId="170" fontId="5" fillId="0" borderId="0" xfId="0" applyNumberFormat="1" applyFont="1" applyFill="1" applyBorder="1" applyAlignment="1">
      <alignment/>
    </xf>
    <xf numFmtId="10" fontId="5" fillId="0" borderId="0" xfId="0" applyNumberFormat="1" applyFont="1" applyFill="1" applyBorder="1" applyAlignment="1">
      <alignment/>
    </xf>
    <xf numFmtId="174"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64" fontId="6" fillId="0" borderId="15" xfId="0" applyNumberFormat="1" applyFont="1" applyFill="1" applyBorder="1" applyAlignment="1">
      <alignment horizontal="right"/>
    </xf>
    <xf numFmtId="164" fontId="6" fillId="0" borderId="16" xfId="0" applyNumberFormat="1" applyFont="1" applyFill="1" applyBorder="1" applyAlignment="1">
      <alignment horizontal="right"/>
    </xf>
    <xf numFmtId="10" fontId="6" fillId="0" borderId="16" xfId="97"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7" applyNumberFormat="1" applyFont="1" applyFill="1" applyBorder="1" applyAlignment="1">
      <alignment/>
    </xf>
    <xf numFmtId="170" fontId="6" fillId="0" borderId="0" xfId="97"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0" fontId="6" fillId="0" borderId="0" xfId="97"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0" fontId="6" fillId="0" borderId="0" xfId="90" applyNumberFormat="1" applyFont="1" applyFill="1" applyBorder="1" applyAlignment="1">
      <alignment horizontal="right"/>
    </xf>
    <xf numFmtId="168" fontId="5" fillId="0" borderId="0" xfId="61"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3" xfId="75" applyFont="1" applyFill="1" applyBorder="1" applyAlignment="1">
      <alignment/>
      <protection/>
    </xf>
    <xf numFmtId="0" fontId="64" fillId="0" borderId="0" xfId="0" applyFont="1" applyFill="1" applyBorder="1" applyAlignment="1">
      <alignment/>
    </xf>
    <xf numFmtId="167" fontId="5" fillId="0" borderId="0" xfId="61" applyNumberFormat="1" applyFont="1" applyFill="1" applyBorder="1" applyAlignment="1">
      <alignment/>
    </xf>
    <xf numFmtId="0" fontId="0" fillId="0" borderId="0" xfId="0" applyFont="1" applyFill="1" applyAlignment="1">
      <alignment/>
    </xf>
    <xf numFmtId="0" fontId="65"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6" fillId="0" borderId="0" xfId="0" applyFont="1" applyFill="1" applyAlignment="1">
      <alignment/>
    </xf>
    <xf numFmtId="0" fontId="67" fillId="0" borderId="0" xfId="0" applyFont="1" applyFill="1" applyAlignment="1">
      <alignment/>
    </xf>
    <xf numFmtId="0" fontId="12" fillId="0" borderId="0" xfId="0" applyFont="1" applyFill="1" applyAlignment="1">
      <alignment/>
    </xf>
    <xf numFmtId="0" fontId="68" fillId="33" borderId="18" xfId="0" applyFont="1" applyFill="1" applyBorder="1" applyAlignment="1">
      <alignment horizontal="left"/>
    </xf>
    <xf numFmtId="0" fontId="68" fillId="33" borderId="14" xfId="0" applyFont="1" applyFill="1" applyBorder="1" applyAlignment="1">
      <alignment horizontal="center"/>
    </xf>
    <xf numFmtId="0" fontId="68" fillId="33" borderId="16" xfId="0" applyFont="1" applyFill="1" applyBorder="1" applyAlignment="1">
      <alignment horizontal="center"/>
    </xf>
    <xf numFmtId="164" fontId="68" fillId="33" borderId="14" xfId="0" applyNumberFormat="1" applyFont="1" applyFill="1" applyBorder="1" applyAlignment="1">
      <alignment horizontal="right"/>
    </xf>
    <xf numFmtId="0" fontId="68" fillId="33" borderId="23" xfId="0" applyFont="1" applyFill="1" applyBorder="1" applyAlignment="1">
      <alignment horizontal="left"/>
    </xf>
    <xf numFmtId="164" fontId="68" fillId="33" borderId="16" xfId="0"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167" fontId="0" fillId="0" borderId="0" xfId="0" applyNumberFormat="1" applyAlignment="1">
      <alignment/>
    </xf>
    <xf numFmtId="0" fontId="4" fillId="0" borderId="0" xfId="59" applyFill="1" applyBorder="1" applyAlignment="1" applyProtection="1">
      <alignment/>
      <protection/>
    </xf>
    <xf numFmtId="0" fontId="0" fillId="0" borderId="16" xfId="0" applyBorder="1" applyAlignment="1">
      <alignment horizontal="center"/>
    </xf>
    <xf numFmtId="10" fontId="15" fillId="0" borderId="0" xfId="106" applyNumberFormat="1" applyFont="1" applyFill="1" applyBorder="1" applyAlignment="1">
      <alignment/>
    </xf>
    <xf numFmtId="168" fontId="6" fillId="0" borderId="0" xfId="61" applyNumberFormat="1" applyFont="1" applyFill="1" applyBorder="1" applyAlignment="1" quotePrefix="1">
      <alignment horizontal="right"/>
    </xf>
    <xf numFmtId="0" fontId="0" fillId="0" borderId="0" xfId="0" applyFont="1" applyBorder="1" applyAlignment="1">
      <alignment/>
    </xf>
    <xf numFmtId="167" fontId="5" fillId="0" borderId="0" xfId="61"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2" fontId="6" fillId="0" borderId="25" xfId="61" applyNumberFormat="1" applyFont="1" applyFill="1" applyBorder="1" applyAlignment="1">
      <alignment horizontal="left"/>
    </xf>
    <xf numFmtId="9" fontId="6" fillId="0" borderId="25" xfId="97" applyNumberFormat="1" applyFont="1" applyFill="1" applyBorder="1" applyAlignment="1" quotePrefix="1">
      <alignment horizontal="right"/>
    </xf>
    <xf numFmtId="0" fontId="0" fillId="0" borderId="0" xfId="0" applyBorder="1" applyAlignment="1">
      <alignment/>
    </xf>
    <xf numFmtId="172" fontId="6" fillId="0" borderId="0" xfId="0" applyNumberFormat="1" applyFont="1" applyFill="1" applyBorder="1" applyAlignment="1">
      <alignment horizontal="left"/>
    </xf>
    <xf numFmtId="9" fontId="6" fillId="0" borderId="0" xfId="97" applyNumberFormat="1" applyFont="1" applyFill="1" applyBorder="1" applyAlignment="1">
      <alignment horizontal="right"/>
    </xf>
    <xf numFmtId="0" fontId="6" fillId="0" borderId="18" xfId="80" applyFont="1" applyFill="1" applyBorder="1">
      <alignment/>
      <protection/>
    </xf>
    <xf numFmtId="0" fontId="0" fillId="0" borderId="17" xfId="0" applyFont="1" applyFill="1" applyBorder="1" applyAlignment="1">
      <alignment/>
    </xf>
    <xf numFmtId="0" fontId="6" fillId="0" borderId="21" xfId="80" applyFont="1" applyFill="1" applyBorder="1">
      <alignment/>
      <protection/>
    </xf>
    <xf numFmtId="0" fontId="0" fillId="0" borderId="22" xfId="0" applyFont="1" applyFill="1" applyBorder="1" applyAlignment="1">
      <alignment/>
    </xf>
    <xf numFmtId="0" fontId="6" fillId="0" borderId="23" xfId="80" applyFont="1" applyFill="1" applyBorder="1">
      <alignment/>
      <protection/>
    </xf>
    <xf numFmtId="0" fontId="0" fillId="0" borderId="19" xfId="0" applyFont="1" applyFill="1" applyBorder="1" applyAlignment="1">
      <alignment/>
    </xf>
    <xf numFmtId="10" fontId="6" fillId="0" borderId="0" xfId="97" applyNumberFormat="1" applyFont="1" applyFill="1" applyBorder="1" applyAlignment="1" quotePrefix="1">
      <alignment/>
    </xf>
    <xf numFmtId="167" fontId="6" fillId="0" borderId="0" xfId="61" applyNumberFormat="1" applyFont="1" applyFill="1" applyBorder="1" applyAlignment="1">
      <alignment horizontal="center"/>
    </xf>
    <xf numFmtId="166"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14" fontId="6" fillId="0" borderId="0" xfId="0" applyNumberFormat="1" applyFont="1" applyFill="1" applyBorder="1" applyAlignment="1">
      <alignment horizontal="right"/>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5"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3" fontId="6" fillId="0" borderId="25" xfId="0" applyNumberFormat="1" applyFont="1" applyFill="1" applyBorder="1" applyAlignment="1">
      <alignment horizontal="center"/>
    </xf>
    <xf numFmtId="173" fontId="6" fillId="0" borderId="14" xfId="0" applyNumberFormat="1" applyFont="1" applyFill="1" applyBorder="1" applyAlignment="1">
      <alignment horizontal="center"/>
    </xf>
    <xf numFmtId="176"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3" fontId="6" fillId="0" borderId="0" xfId="61" applyNumberFormat="1" applyFont="1" applyFill="1" applyBorder="1" applyAlignment="1">
      <alignment horizontal="center"/>
    </xf>
    <xf numFmtId="176" fontId="6" fillId="0" borderId="22" xfId="0" applyNumberFormat="1" applyFont="1" applyFill="1" applyBorder="1" applyAlignment="1">
      <alignment horizontal="center"/>
    </xf>
    <xf numFmtId="1" fontId="5" fillId="0" borderId="0" xfId="0" applyNumberFormat="1" applyFont="1" applyFill="1" applyBorder="1" applyAlignment="1">
      <alignment horizontal="right"/>
    </xf>
    <xf numFmtId="175" fontId="5" fillId="0" borderId="0" xfId="61" applyNumberFormat="1" applyFont="1" applyFill="1" applyBorder="1" applyAlignment="1">
      <alignment horizontal="right"/>
    </xf>
    <xf numFmtId="170" fontId="5" fillId="0" borderId="0" xfId="97" applyNumberFormat="1" applyFont="1" applyFill="1" applyBorder="1" applyAlignment="1">
      <alignment horizontal="right"/>
    </xf>
    <xf numFmtId="170"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76" fontId="6" fillId="0" borderId="0" xfId="0" applyNumberFormat="1" applyFont="1" applyFill="1" applyBorder="1" applyAlignment="1">
      <alignment horizontal="center"/>
    </xf>
    <xf numFmtId="168" fontId="6" fillId="0" borderId="15" xfId="61"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7" applyFont="1" applyFill="1" applyBorder="1" applyAlignment="1">
      <alignment wrapText="1"/>
      <protection/>
    </xf>
    <xf numFmtId="0" fontId="68"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6" xfId="0" applyFont="1" applyBorder="1" applyAlignment="1">
      <alignment/>
    </xf>
    <xf numFmtId="4" fontId="2" fillId="0" borderId="26"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69" applyFont="1" applyFill="1" applyBorder="1">
      <alignment/>
      <protection/>
    </xf>
    <xf numFmtId="0" fontId="5" fillId="0" borderId="0" xfId="69" applyFont="1">
      <alignment/>
      <protection/>
    </xf>
    <xf numFmtId="0" fontId="5" fillId="0" borderId="0" xfId="69" applyFont="1" applyAlignment="1">
      <alignment horizontal="center"/>
      <protection/>
    </xf>
    <xf numFmtId="0" fontId="5" fillId="0" borderId="0" xfId="69" applyFont="1" applyFill="1" applyBorder="1" applyAlignment="1">
      <alignment horizontal="center"/>
      <protection/>
    </xf>
    <xf numFmtId="0" fontId="5" fillId="0" borderId="0" xfId="69" applyFont="1" applyFill="1" applyBorder="1">
      <alignment/>
      <protection/>
    </xf>
    <xf numFmtId="0" fontId="5" fillId="0" borderId="0" xfId="69" applyFont="1" applyBorder="1">
      <alignment/>
      <protection/>
    </xf>
    <xf numFmtId="0" fontId="5" fillId="0" borderId="0" xfId="69" applyFont="1" applyBorder="1" applyAlignment="1">
      <alignment horizontal="center"/>
      <protection/>
    </xf>
    <xf numFmtId="0" fontId="68" fillId="33" borderId="18" xfId="69" applyFont="1" applyFill="1" applyBorder="1" applyAlignment="1">
      <alignment horizontal="center"/>
      <protection/>
    </xf>
    <xf numFmtId="0" fontId="68" fillId="33" borderId="18" xfId="69" applyFont="1" applyFill="1" applyBorder="1" applyAlignment="1">
      <alignment horizontal="center" vertical="center" wrapText="1"/>
      <protection/>
    </xf>
    <xf numFmtId="0" fontId="68" fillId="33" borderId="14" xfId="69" applyFont="1" applyFill="1" applyBorder="1" applyAlignment="1">
      <alignment horizontal="center" vertical="center" wrapText="1"/>
      <protection/>
    </xf>
    <xf numFmtId="165" fontId="5" fillId="0" borderId="17" xfId="61" applyNumberFormat="1" applyFont="1" applyFill="1" applyBorder="1" applyAlignment="1" quotePrefix="1">
      <alignment horizontal="left"/>
    </xf>
    <xf numFmtId="165" fontId="5" fillId="0" borderId="14" xfId="61" applyNumberFormat="1" applyFont="1" applyFill="1" applyBorder="1" applyAlignment="1" quotePrefix="1">
      <alignment horizontal="left"/>
    </xf>
    <xf numFmtId="167" fontId="5" fillId="0" borderId="19" xfId="61" applyNumberFormat="1" applyFont="1" applyFill="1" applyBorder="1" applyAlignment="1" quotePrefix="1">
      <alignment horizontal="left"/>
    </xf>
    <xf numFmtId="167" fontId="5" fillId="0" borderId="16" xfId="61" applyNumberFormat="1" applyFont="1" applyFill="1" applyBorder="1" applyAlignment="1" quotePrefix="1">
      <alignment horizontal="left"/>
    </xf>
    <xf numFmtId="173" fontId="6" fillId="0" borderId="15" xfId="0" applyNumberFormat="1" applyFont="1" applyFill="1" applyBorder="1" applyAlignment="1">
      <alignment horizontal="right"/>
    </xf>
    <xf numFmtId="173"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61" applyNumberFormat="1" applyFont="1" applyFill="1" applyBorder="1" applyAlignment="1">
      <alignment horizontal="right"/>
    </xf>
    <xf numFmtId="170"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8" fontId="6" fillId="0" borderId="15" xfId="61" applyNumberFormat="1" applyFont="1" applyFill="1" applyBorder="1" applyAlignment="1">
      <alignment horizontal="center"/>
    </xf>
    <xf numFmtId="0" fontId="6" fillId="0" borderId="21" xfId="0" applyFont="1" applyFill="1" applyBorder="1" applyAlignment="1">
      <alignment horizontal="center"/>
    </xf>
    <xf numFmtId="10" fontId="6" fillId="0" borderId="21" xfId="97" applyNumberFormat="1" applyFont="1" applyFill="1" applyBorder="1" applyAlignment="1">
      <alignment horizontal="right"/>
    </xf>
    <xf numFmtId="10" fontId="6" fillId="0" borderId="0" xfId="100" applyNumberFormat="1" applyFont="1" applyFill="1" applyBorder="1" applyAlignment="1">
      <alignment horizontal="right"/>
    </xf>
    <xf numFmtId="10" fontId="6" fillId="0" borderId="0" xfId="102" applyNumberFormat="1" applyFont="1" applyFill="1" applyBorder="1" applyAlignment="1">
      <alignment horizontal="right"/>
    </xf>
    <xf numFmtId="0" fontId="0" fillId="0" borderId="13" xfId="0" applyBorder="1" applyAlignment="1">
      <alignment/>
    </xf>
    <xf numFmtId="4" fontId="68" fillId="33" borderId="27" xfId="70" applyNumberFormat="1" applyFont="1" applyFill="1" applyBorder="1" applyAlignment="1">
      <alignment horizontal="center"/>
      <protection/>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9"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9" fillId="0" borderId="15"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center" vertical="center"/>
    </xf>
    <xf numFmtId="0" fontId="69"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8" fillId="33" borderId="18" xfId="0" applyFont="1" applyFill="1" applyBorder="1" applyAlignment="1">
      <alignment horizontal="center"/>
    </xf>
    <xf numFmtId="0" fontId="68"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70" fillId="33" borderId="0" xfId="0" applyNumberFormat="1" applyFont="1" applyFill="1" applyAlignment="1">
      <alignment/>
    </xf>
    <xf numFmtId="4" fontId="0" fillId="0" borderId="0" xfId="0" applyNumberFormat="1" applyAlignment="1">
      <alignment/>
    </xf>
    <xf numFmtId="2" fontId="68" fillId="33" borderId="0" xfId="0" applyNumberFormat="1" applyFont="1" applyFill="1" applyBorder="1" applyAlignment="1">
      <alignment/>
    </xf>
    <xf numFmtId="0" fontId="5" fillId="0" borderId="14" xfId="0" applyFont="1" applyFill="1" applyBorder="1" applyAlignment="1">
      <alignment/>
    </xf>
    <xf numFmtId="176" fontId="6" fillId="0" borderId="14" xfId="0" applyNumberFormat="1" applyFont="1" applyFill="1" applyBorder="1" applyAlignment="1">
      <alignment horizontal="center"/>
    </xf>
    <xf numFmtId="176" fontId="6" fillId="0" borderId="15" xfId="0" applyNumberFormat="1" applyFont="1" applyFill="1" applyBorder="1" applyAlignment="1">
      <alignment horizontal="center"/>
    </xf>
    <xf numFmtId="0" fontId="0" fillId="0" borderId="14" xfId="0" applyFill="1" applyBorder="1" applyAlignment="1">
      <alignment/>
    </xf>
    <xf numFmtId="0" fontId="68" fillId="33" borderId="14" xfId="0" applyFont="1" applyFill="1" applyBorder="1" applyAlignment="1" quotePrefix="1">
      <alignment horizontal="center"/>
    </xf>
    <xf numFmtId="0" fontId="68" fillId="33" borderId="16" xfId="0" applyFont="1" applyFill="1" applyBorder="1" applyAlignment="1" quotePrefix="1">
      <alignment horizontal="center"/>
    </xf>
    <xf numFmtId="10" fontId="6" fillId="0" borderId="23" xfId="97" applyNumberFormat="1" applyFont="1" applyFill="1" applyBorder="1" applyAlignment="1">
      <alignment/>
    </xf>
    <xf numFmtId="10" fontId="68" fillId="33" borderId="14" xfId="97" applyNumberFormat="1" applyFont="1" applyFill="1" applyBorder="1" applyAlignment="1">
      <alignment horizontal="right"/>
    </xf>
    <xf numFmtId="10" fontId="68" fillId="33" borderId="16" xfId="97"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8" fillId="33" borderId="27" xfId="70" applyFont="1" applyFill="1" applyBorder="1" applyAlignment="1">
      <alignment horizontal="left"/>
      <protection/>
    </xf>
    <xf numFmtId="0" fontId="17" fillId="0" borderId="24" xfId="70" applyFont="1" applyFill="1" applyBorder="1" applyAlignment="1">
      <alignment horizontal="left"/>
      <protection/>
    </xf>
    <xf numFmtId="14" fontId="6" fillId="0" borderId="0" xfId="0" applyNumberFormat="1" applyFont="1" applyFill="1" applyBorder="1" applyAlignment="1">
      <alignment horizontal="left"/>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3" fontId="6" fillId="0" borderId="15" xfId="61"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3" fontId="6" fillId="0" borderId="14" xfId="0" applyNumberFormat="1" applyFont="1" applyFill="1" applyBorder="1" applyAlignment="1">
      <alignment horizontal="right"/>
    </xf>
    <xf numFmtId="173" fontId="6" fillId="0" borderId="15" xfId="61" applyNumberFormat="1" applyFont="1" applyFill="1" applyBorder="1" applyAlignment="1">
      <alignment horizontal="right"/>
    </xf>
    <xf numFmtId="0" fontId="0" fillId="0" borderId="0" xfId="0" applyFill="1" applyBorder="1" applyAlignment="1">
      <alignment horizontal="center"/>
    </xf>
    <xf numFmtId="0" fontId="0" fillId="0" borderId="13" xfId="0" applyFill="1" applyBorder="1" applyAlignment="1">
      <alignment horizontal="center"/>
    </xf>
    <xf numFmtId="10" fontId="6" fillId="0" borderId="15" xfId="0" applyNumberFormat="1" applyFont="1" applyFill="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10" fontId="5" fillId="0" borderId="13" xfId="0" applyNumberFormat="1" applyFont="1" applyFill="1" applyBorder="1" applyAlignment="1">
      <alignment/>
    </xf>
    <xf numFmtId="10" fontId="5" fillId="0" borderId="14" xfId="0" applyNumberFormat="1" applyFont="1" applyFill="1" applyBorder="1" applyAlignment="1">
      <alignment horizontal="right"/>
    </xf>
    <xf numFmtId="10" fontId="0" fillId="0" borderId="0" xfId="0" applyNumberFormat="1" applyAlignment="1">
      <alignment/>
    </xf>
    <xf numFmtId="173" fontId="5" fillId="0" borderId="13" xfId="0" applyNumberFormat="1" applyFont="1" applyFill="1" applyBorder="1" applyAlignment="1">
      <alignment/>
    </xf>
    <xf numFmtId="173" fontId="5" fillId="0" borderId="0" xfId="0" applyNumberFormat="1" applyFont="1" applyFill="1" applyBorder="1" applyAlignment="1">
      <alignment/>
    </xf>
    <xf numFmtId="173" fontId="0" fillId="0" borderId="0" xfId="0" applyNumberFormat="1" applyAlignment="1">
      <alignment/>
    </xf>
    <xf numFmtId="0" fontId="6" fillId="0" borderId="16" xfId="0" applyFont="1" applyFill="1" applyBorder="1" applyAlignment="1">
      <alignment horizontal="center"/>
    </xf>
    <xf numFmtId="173" fontId="6" fillId="0" borderId="16"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25" xfId="0" applyNumberFormat="1" applyFont="1" applyFill="1" applyBorder="1" applyAlignment="1">
      <alignment horizontal="center"/>
    </xf>
    <xf numFmtId="2" fontId="0" fillId="0" borderId="0" xfId="0" applyNumberFormat="1" applyAlignment="1">
      <alignment horizont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8" applyNumberFormat="1" applyFont="1" applyFill="1" applyBorder="1" applyAlignment="1">
      <alignment horizontal="right"/>
      <protection/>
    </xf>
    <xf numFmtId="15" fontId="14" fillId="0" borderId="29" xfId="68" applyNumberFormat="1" applyFont="1" applyFill="1" applyBorder="1" applyAlignment="1">
      <alignment horizontal="right"/>
      <protection/>
    </xf>
    <xf numFmtId="0" fontId="19" fillId="36" borderId="18" xfId="0" applyFont="1" applyFill="1" applyBorder="1" applyAlignment="1">
      <alignment horizontal="left"/>
    </xf>
    <xf numFmtId="0" fontId="19" fillId="36" borderId="25" xfId="0" applyFont="1" applyFill="1" applyBorder="1" applyAlignment="1">
      <alignment horizontal="left"/>
    </xf>
    <xf numFmtId="0" fontId="18" fillId="36" borderId="25" xfId="0" applyFont="1" applyFill="1" applyBorder="1" applyAlignment="1">
      <alignment/>
    </xf>
    <xf numFmtId="0" fontId="18" fillId="36" borderId="17" xfId="0" applyFont="1" applyFill="1" applyBorder="1" applyAlignment="1">
      <alignment/>
    </xf>
    <xf numFmtId="0" fontId="19" fillId="36" borderId="18" xfId="0" applyFont="1" applyFill="1" applyBorder="1" applyAlignment="1">
      <alignment wrapText="1"/>
    </xf>
    <xf numFmtId="0" fontId="19" fillId="36" borderId="25" xfId="0" applyFont="1" applyFill="1" applyBorder="1" applyAlignment="1">
      <alignment wrapText="1"/>
    </xf>
    <xf numFmtId="0" fontId="18" fillId="36" borderId="21" xfId="0" applyFont="1" applyFill="1" applyBorder="1" applyAlignment="1">
      <alignment/>
    </xf>
    <xf numFmtId="0" fontId="18" fillId="36" borderId="0" xfId="0" applyFont="1" applyFill="1" applyBorder="1" applyAlignment="1">
      <alignment/>
    </xf>
    <xf numFmtId="0" fontId="18" fillId="36" borderId="22" xfId="0" applyFont="1" applyFill="1" applyBorder="1" applyAlignment="1">
      <alignment/>
    </xf>
    <xf numFmtId="0" fontId="19" fillId="36" borderId="23" xfId="0" applyFont="1" applyFill="1" applyBorder="1" applyAlignment="1">
      <alignment wrapText="1"/>
    </xf>
    <xf numFmtId="0" fontId="19" fillId="36" borderId="13" xfId="0" applyFont="1" applyFill="1" applyBorder="1" applyAlignment="1">
      <alignment wrapText="1"/>
    </xf>
    <xf numFmtId="0" fontId="19" fillId="36" borderId="19" xfId="0" applyFont="1" applyFill="1" applyBorder="1" applyAlignment="1">
      <alignment wrapText="1"/>
    </xf>
    <xf numFmtId="168" fontId="6" fillId="0" borderId="14" xfId="61" applyNumberFormat="1" applyFont="1" applyFill="1" applyBorder="1" applyAlignment="1">
      <alignment horizontal="right"/>
    </xf>
    <xf numFmtId="169" fontId="6" fillId="0" borderId="16" xfId="61" applyNumberFormat="1" applyFont="1" applyFill="1" applyBorder="1" applyAlignment="1">
      <alignment horizontal="right"/>
    </xf>
    <xf numFmtId="169" fontId="0" fillId="0" borderId="0" xfId="0" applyNumberFormat="1" applyFont="1" applyAlignment="1">
      <alignment/>
    </xf>
    <xf numFmtId="170" fontId="6" fillId="0" borderId="15" xfId="87" applyNumberFormat="1" applyFont="1" applyFill="1" applyBorder="1" applyAlignment="1">
      <alignment/>
    </xf>
    <xf numFmtId="169" fontId="6" fillId="0" borderId="15" xfId="43" applyNumberFormat="1" applyFont="1" applyFill="1" applyBorder="1" applyAlignment="1">
      <alignment horizontal="right"/>
    </xf>
    <xf numFmtId="170" fontId="6" fillId="0" borderId="16" xfId="87" applyNumberFormat="1" applyFont="1" applyFill="1" applyBorder="1" applyAlignment="1">
      <alignment/>
    </xf>
    <xf numFmtId="0" fontId="19" fillId="36" borderId="14" xfId="0" applyFont="1" applyFill="1" applyBorder="1" applyAlignment="1">
      <alignment horizontal="center"/>
    </xf>
    <xf numFmtId="0" fontId="19" fillId="36" borderId="14" xfId="0" applyFont="1" applyFill="1" applyBorder="1" applyAlignment="1">
      <alignment horizontal="center" wrapText="1"/>
    </xf>
    <xf numFmtId="0" fontId="19" fillId="36" borderId="19"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168" fontId="6" fillId="0" borderId="15" xfId="49" applyNumberFormat="1" applyFont="1" applyFill="1" applyBorder="1" applyAlignment="1" quotePrefix="1">
      <alignment horizontal="right"/>
    </xf>
    <xf numFmtId="168" fontId="6" fillId="0" borderId="21" xfId="49" applyNumberFormat="1" applyFont="1" applyFill="1" applyBorder="1" applyAlignment="1" quotePrefix="1">
      <alignment horizontal="right"/>
    </xf>
    <xf numFmtId="166" fontId="6" fillId="0" borderId="18" xfId="61" applyFont="1" applyFill="1" applyBorder="1" applyAlignment="1" quotePrefix="1">
      <alignment horizontal="right"/>
    </xf>
    <xf numFmtId="166" fontId="6" fillId="0" borderId="14" xfId="61" applyFont="1" applyFill="1" applyBorder="1" applyAlignment="1" quotePrefix="1">
      <alignment horizontal="right"/>
    </xf>
    <xf numFmtId="168" fontId="6" fillId="0" borderId="15" xfId="61" applyNumberFormat="1" applyFont="1" applyFill="1" applyBorder="1" applyAlignment="1" quotePrefix="1">
      <alignment horizontal="right"/>
    </xf>
    <xf numFmtId="168" fontId="6" fillId="0" borderId="21" xfId="61" applyNumberFormat="1" applyFont="1" applyFill="1" applyBorder="1" applyAlignment="1" quotePrefix="1">
      <alignment horizontal="right"/>
    </xf>
    <xf numFmtId="166" fontId="6" fillId="0" borderId="21" xfId="61" applyFont="1" applyFill="1" applyBorder="1" applyAlignment="1" quotePrefix="1">
      <alignment horizontal="right"/>
    </xf>
    <xf numFmtId="166" fontId="6" fillId="0" borderId="15" xfId="61" applyFont="1" applyFill="1" applyBorder="1" applyAlignment="1" quotePrefix="1">
      <alignment horizontal="right"/>
    </xf>
    <xf numFmtId="0" fontId="0" fillId="0" borderId="20" xfId="0" applyFont="1" applyFill="1" applyBorder="1" applyAlignment="1">
      <alignment/>
    </xf>
    <xf numFmtId="168" fontId="6" fillId="0" borderId="27" xfId="41" applyNumberFormat="1" applyFont="1" applyFill="1" applyBorder="1" applyAlignment="1" quotePrefix="1">
      <alignment horizontal="right"/>
    </xf>
    <xf numFmtId="166" fontId="6" fillId="0" borderId="24" xfId="61" applyFont="1" applyFill="1" applyBorder="1" applyAlignment="1" quotePrefix="1">
      <alignment horizontal="right"/>
    </xf>
    <xf numFmtId="166" fontId="6" fillId="0" borderId="27" xfId="61" applyFont="1" applyFill="1" applyBorder="1" applyAlignment="1" quotePrefix="1">
      <alignment horizontal="right"/>
    </xf>
    <xf numFmtId="0" fontId="0" fillId="0" borderId="0" xfId="0" applyFont="1" applyAlignment="1">
      <alignment/>
    </xf>
    <xf numFmtId="0" fontId="18" fillId="36" borderId="17" xfId="0" applyFont="1" applyFill="1" applyBorder="1" applyAlignment="1">
      <alignment/>
    </xf>
    <xf numFmtId="0" fontId="19" fillId="36" borderId="21" xfId="0" applyFont="1" applyFill="1" applyBorder="1" applyAlignment="1">
      <alignment horizontal="center"/>
    </xf>
    <xf numFmtId="0" fontId="18" fillId="36" borderId="22" xfId="0" applyFont="1" applyFill="1" applyBorder="1" applyAlignment="1">
      <alignment/>
    </xf>
    <xf numFmtId="0" fontId="19" fillId="36" borderId="22" xfId="0" applyFont="1" applyFill="1" applyBorder="1" applyAlignment="1">
      <alignment horizontal="center"/>
    </xf>
    <xf numFmtId="165" fontId="6" fillId="0" borderId="22" xfId="61" applyNumberFormat="1" applyFont="1" applyFill="1" applyBorder="1" applyAlignment="1" quotePrefix="1">
      <alignment horizontal="left"/>
    </xf>
    <xf numFmtId="0" fontId="19" fillId="36" borderId="18" xfId="0" applyFont="1" applyFill="1" applyBorder="1" applyAlignment="1">
      <alignment/>
    </xf>
    <xf numFmtId="167" fontId="6" fillId="0" borderId="15" xfId="61" applyNumberFormat="1" applyFont="1" applyFill="1" applyBorder="1" applyAlignment="1">
      <alignment horizontal="right"/>
    </xf>
    <xf numFmtId="0" fontId="19" fillId="36" borderId="23" xfId="0" applyFont="1" applyFill="1" applyBorder="1" applyAlignment="1">
      <alignment horizontal="center"/>
    </xf>
    <xf numFmtId="0" fontId="18" fillId="36" borderId="19" xfId="0" applyFont="1" applyFill="1" applyBorder="1" applyAlignment="1">
      <alignment/>
    </xf>
    <xf numFmtId="0" fontId="19" fillId="0" borderId="18"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horizontal="center"/>
    </xf>
    <xf numFmtId="0" fontId="19" fillId="0" borderId="14" xfId="0" applyFont="1" applyFill="1" applyBorder="1" applyAlignment="1">
      <alignment horizontal="center"/>
    </xf>
    <xf numFmtId="165" fontId="6" fillId="0" borderId="15" xfId="61" applyNumberFormat="1" applyFont="1" applyFill="1" applyBorder="1" applyAlignment="1" quotePrefix="1">
      <alignment horizontal="left"/>
    </xf>
    <xf numFmtId="167" fontId="6" fillId="0" borderId="15" xfId="61" applyNumberFormat="1" applyFont="1" applyFill="1" applyBorder="1" applyAlignment="1" quotePrefix="1">
      <alignment horizontal="left"/>
    </xf>
    <xf numFmtId="0" fontId="19" fillId="36" borderId="21" xfId="0" applyFont="1" applyFill="1" applyBorder="1" applyAlignment="1">
      <alignment/>
    </xf>
    <xf numFmtId="0" fontId="19" fillId="36" borderId="15" xfId="0" applyFont="1" applyFill="1" applyBorder="1" applyAlignment="1">
      <alignment horizontal="center" vertical="top"/>
    </xf>
    <xf numFmtId="167" fontId="6" fillId="0" borderId="14" xfId="44" applyFont="1" applyFill="1" applyBorder="1" applyAlignment="1">
      <alignment horizontal="left"/>
    </xf>
    <xf numFmtId="166" fontId="6" fillId="0" borderId="0" xfId="61" applyFont="1" applyFill="1" applyBorder="1" applyAlignment="1">
      <alignment horizontal="right"/>
    </xf>
    <xf numFmtId="172" fontId="6" fillId="0" borderId="18" xfId="44" applyNumberFormat="1" applyFont="1" applyFill="1" applyBorder="1" applyAlignment="1">
      <alignment horizontal="left"/>
    </xf>
    <xf numFmtId="166" fontId="6" fillId="0" borderId="14" xfId="61" applyFont="1" applyFill="1" applyBorder="1" applyAlignment="1">
      <alignment horizontal="right"/>
    </xf>
    <xf numFmtId="0" fontId="19" fillId="36" borderId="16" xfId="0" applyFont="1" applyFill="1" applyBorder="1" applyAlignment="1">
      <alignment horizontal="center" vertical="top"/>
    </xf>
    <xf numFmtId="167" fontId="6" fillId="0" borderId="15" xfId="44" applyFont="1" applyFill="1" applyBorder="1" applyAlignment="1">
      <alignment horizontal="left"/>
    </xf>
    <xf numFmtId="172" fontId="6" fillId="0" borderId="21" xfId="44" applyNumberFormat="1" applyFont="1" applyFill="1" applyBorder="1" applyAlignment="1">
      <alignment horizontal="left"/>
    </xf>
    <xf numFmtId="166" fontId="6" fillId="0" borderId="15" xfId="61" applyFont="1" applyFill="1" applyBorder="1" applyAlignment="1">
      <alignment horizontal="right"/>
    </xf>
    <xf numFmtId="167" fontId="6" fillId="0" borderId="14" xfId="48" applyNumberFormat="1" applyFont="1" applyFill="1" applyBorder="1" applyAlignment="1">
      <alignment horizontal="right" vertical="top"/>
    </xf>
    <xf numFmtId="167" fontId="6" fillId="0" borderId="14" xfId="48" applyNumberFormat="1" applyFont="1" applyFill="1" applyBorder="1" applyAlignment="1">
      <alignment horizontal="right"/>
    </xf>
    <xf numFmtId="167" fontId="6" fillId="0" borderId="15" xfId="48" applyNumberFormat="1" applyFont="1" applyFill="1" applyBorder="1" applyAlignment="1">
      <alignment horizontal="right"/>
    </xf>
    <xf numFmtId="167" fontId="6" fillId="0" borderId="16" xfId="48" applyNumberFormat="1" applyFont="1" applyFill="1" applyBorder="1" applyAlignment="1">
      <alignment horizontal="right"/>
    </xf>
    <xf numFmtId="0" fontId="5" fillId="0" borderId="25" xfId="66" applyFont="1" applyFill="1" applyBorder="1" applyAlignment="1">
      <alignment vertical="top" wrapText="1"/>
      <protection/>
    </xf>
    <xf numFmtId="172" fontId="6" fillId="0" borderId="27" xfId="61" applyNumberFormat="1" applyFont="1" applyFill="1" applyBorder="1" applyAlignment="1">
      <alignment horizontal="left"/>
    </xf>
    <xf numFmtId="166" fontId="6" fillId="0" borderId="20" xfId="61" applyFont="1" applyFill="1" applyBorder="1" applyAlignment="1" quotePrefix="1">
      <alignment horizontal="right"/>
    </xf>
    <xf numFmtId="172" fontId="6" fillId="0" borderId="24" xfId="61" applyNumberFormat="1" applyFont="1" applyFill="1" applyBorder="1" applyAlignment="1">
      <alignment horizontal="left"/>
    </xf>
    <xf numFmtId="0" fontId="5" fillId="0" borderId="0" xfId="66" applyFont="1" applyFill="1" applyBorder="1" applyAlignment="1">
      <alignment vertical="top" wrapText="1"/>
      <protection/>
    </xf>
    <xf numFmtId="0" fontId="19" fillId="37" borderId="14" xfId="0" applyFont="1" applyFill="1" applyBorder="1" applyAlignment="1">
      <alignment horizontal="center" vertical="center"/>
    </xf>
    <xf numFmtId="0" fontId="19" fillId="37" borderId="17" xfId="0" applyFont="1" applyFill="1" applyBorder="1" applyAlignment="1">
      <alignment horizontal="center" vertical="center" wrapText="1"/>
    </xf>
    <xf numFmtId="0" fontId="19" fillId="37" borderId="15" xfId="0" applyFont="1" applyFill="1" applyBorder="1" applyAlignment="1">
      <alignment horizontal="center"/>
    </xf>
    <xf numFmtId="0" fontId="19" fillId="37" borderId="16" xfId="0" applyFont="1" applyFill="1" applyBorder="1" applyAlignment="1">
      <alignment horizontal="center"/>
    </xf>
    <xf numFmtId="0" fontId="19" fillId="37" borderId="19" xfId="0" applyFont="1" applyFill="1" applyBorder="1" applyAlignment="1">
      <alignment horizontal="center"/>
    </xf>
    <xf numFmtId="0" fontId="0" fillId="0" borderId="17" xfId="0" applyFill="1" applyBorder="1" applyAlignment="1">
      <alignment/>
    </xf>
    <xf numFmtId="168" fontId="6" fillId="0" borderId="17" xfId="61" applyNumberFormat="1" applyFont="1" applyFill="1" applyBorder="1" applyAlignment="1">
      <alignment horizontal="right"/>
    </xf>
    <xf numFmtId="172" fontId="6" fillId="0" borderId="14" xfId="61" applyNumberFormat="1" applyFont="1" applyFill="1" applyBorder="1" applyAlignment="1">
      <alignment horizontal="right"/>
    </xf>
    <xf numFmtId="0" fontId="20" fillId="0" borderId="27" xfId="0" applyFont="1" applyBorder="1" applyAlignment="1">
      <alignment/>
    </xf>
    <xf numFmtId="0" fontId="16" fillId="0" borderId="27" xfId="0" applyFont="1" applyBorder="1" applyAlignment="1">
      <alignment/>
    </xf>
    <xf numFmtId="0" fontId="16" fillId="0" borderId="20" xfId="0" applyFont="1" applyBorder="1" applyAlignment="1">
      <alignment/>
    </xf>
    <xf numFmtId="0" fontId="0" fillId="0" borderId="19" xfId="0" applyFill="1" applyBorder="1" applyAlignment="1">
      <alignment/>
    </xf>
    <xf numFmtId="168" fontId="6" fillId="0" borderId="22" xfId="61" applyNumberFormat="1" applyFont="1" applyFill="1" applyBorder="1" applyAlignment="1">
      <alignment horizontal="right"/>
    </xf>
    <xf numFmtId="172" fontId="6" fillId="0" borderId="15" xfId="61" applyNumberFormat="1" applyFont="1" applyFill="1" applyBorder="1" applyAlignment="1">
      <alignment horizontal="right"/>
    </xf>
    <xf numFmtId="10" fontId="6" fillId="0" borderId="15" xfId="100" applyNumberFormat="1" applyFont="1" applyFill="1" applyBorder="1" applyAlignment="1">
      <alignment horizontal="center"/>
    </xf>
    <xf numFmtId="10" fontId="6" fillId="0" borderId="15" xfId="102" applyNumberFormat="1" applyFont="1" applyFill="1" applyBorder="1" applyAlignment="1">
      <alignment horizontal="center"/>
    </xf>
    <xf numFmtId="10" fontId="6" fillId="0" borderId="22" xfId="100" applyNumberFormat="1" applyFont="1" applyFill="1" applyBorder="1" applyAlignment="1">
      <alignment horizontal="center"/>
    </xf>
    <xf numFmtId="168" fontId="17" fillId="0" borderId="27" xfId="61" applyNumberFormat="1" applyFont="1" applyFill="1" applyBorder="1" applyAlignment="1">
      <alignment/>
    </xf>
    <xf numFmtId="166" fontId="17" fillId="0" borderId="27" xfId="61" applyFont="1" applyFill="1" applyBorder="1" applyAlignment="1">
      <alignment/>
    </xf>
    <xf numFmtId="10" fontId="6" fillId="0" borderId="16" xfId="100" applyNumberFormat="1" applyFont="1" applyFill="1" applyBorder="1" applyAlignment="1">
      <alignment horizontal="center"/>
    </xf>
    <xf numFmtId="10" fontId="6" fillId="0" borderId="16" xfId="102" applyNumberFormat="1" applyFont="1" applyFill="1" applyBorder="1" applyAlignment="1">
      <alignment horizontal="center"/>
    </xf>
    <xf numFmtId="10" fontId="6" fillId="0" borderId="19" xfId="100" applyNumberFormat="1" applyFont="1" applyFill="1" applyBorder="1" applyAlignment="1">
      <alignment horizontal="center"/>
    </xf>
    <xf numFmtId="168" fontId="17" fillId="0" borderId="0" xfId="61" applyNumberFormat="1" applyFont="1" applyBorder="1" applyAlignment="1">
      <alignment/>
    </xf>
    <xf numFmtId="9" fontId="17" fillId="0" borderId="0" xfId="0" applyNumberFormat="1" applyFont="1" applyBorder="1" applyAlignment="1">
      <alignment/>
    </xf>
    <xf numFmtId="10" fontId="6" fillId="0" borderId="27" xfId="100" applyNumberFormat="1" applyFont="1" applyFill="1" applyBorder="1" applyAlignment="1">
      <alignment horizontal="center"/>
    </xf>
    <xf numFmtId="10" fontId="6" fillId="0" borderId="27" xfId="102" applyNumberFormat="1" applyFont="1" applyFill="1" applyBorder="1" applyAlignment="1">
      <alignment horizontal="center"/>
    </xf>
    <xf numFmtId="10" fontId="6" fillId="0" borderId="20" xfId="100" applyNumberFormat="1" applyFont="1" applyFill="1" applyBorder="1" applyAlignment="1">
      <alignment horizontal="center"/>
    </xf>
    <xf numFmtId="172" fontId="6" fillId="0" borderId="17" xfId="61" applyNumberFormat="1" applyFont="1" applyFill="1" applyBorder="1" applyAlignment="1">
      <alignment horizontal="right"/>
    </xf>
    <xf numFmtId="172" fontId="6" fillId="0" borderId="22" xfId="61" applyNumberFormat="1" applyFont="1" applyFill="1" applyBorder="1" applyAlignment="1">
      <alignment horizontal="right"/>
    </xf>
    <xf numFmtId="172" fontId="6" fillId="0" borderId="20" xfId="0" applyNumberFormat="1" applyFont="1" applyFill="1" applyBorder="1" applyAlignment="1">
      <alignment horizontal="left"/>
    </xf>
    <xf numFmtId="166" fontId="6" fillId="0" borderId="27" xfId="61" applyFont="1" applyFill="1" applyBorder="1" applyAlignment="1">
      <alignment horizontal="right"/>
    </xf>
    <xf numFmtId="172" fontId="6" fillId="0" borderId="27" xfId="0" applyNumberFormat="1" applyFont="1" applyFill="1" applyBorder="1" applyAlignment="1">
      <alignment horizontal="left"/>
    </xf>
    <xf numFmtId="167" fontId="6" fillId="0" borderId="14" xfId="42" applyFont="1" applyFill="1" applyBorder="1" applyAlignment="1">
      <alignment/>
    </xf>
    <xf numFmtId="166" fontId="6" fillId="0" borderId="14" xfId="61" applyFont="1" applyFill="1" applyBorder="1" applyAlignment="1">
      <alignment/>
    </xf>
    <xf numFmtId="0" fontId="17" fillId="0" borderId="14" xfId="0" applyFont="1" applyBorder="1" applyAlignment="1">
      <alignment/>
    </xf>
    <xf numFmtId="10" fontId="17" fillId="0" borderId="14" xfId="0" applyNumberFormat="1" applyFont="1" applyBorder="1" applyAlignment="1">
      <alignment horizontal="right"/>
    </xf>
    <xf numFmtId="167" fontId="6" fillId="0" borderId="15" xfId="42" applyFont="1" applyFill="1" applyBorder="1" applyAlignment="1">
      <alignment/>
    </xf>
    <xf numFmtId="166" fontId="6" fillId="0" borderId="15" xfId="61" applyFont="1" applyFill="1" applyBorder="1" applyAlignment="1">
      <alignment/>
    </xf>
    <xf numFmtId="0" fontId="17" fillId="0" borderId="15" xfId="0" applyFont="1" applyBorder="1" applyAlignment="1">
      <alignment/>
    </xf>
    <xf numFmtId="10" fontId="17" fillId="0" borderId="15" xfId="0" applyNumberFormat="1" applyFont="1" applyBorder="1" applyAlignment="1">
      <alignment horizontal="right"/>
    </xf>
    <xf numFmtId="0" fontId="17" fillId="0" borderId="16" xfId="0" applyFont="1" applyBorder="1" applyAlignment="1">
      <alignment/>
    </xf>
    <xf numFmtId="167" fontId="6" fillId="0" borderId="16" xfId="42" applyFont="1" applyFill="1" applyBorder="1" applyAlignment="1">
      <alignment/>
    </xf>
    <xf numFmtId="172" fontId="6" fillId="0" borderId="19" xfId="0" applyNumberFormat="1" applyFont="1" applyFill="1" applyBorder="1" applyAlignment="1">
      <alignment horizontal="left"/>
    </xf>
    <xf numFmtId="0" fontId="19" fillId="36" borderId="23" xfId="0" applyFont="1" applyFill="1" applyBorder="1" applyAlignment="1">
      <alignment/>
    </xf>
    <xf numFmtId="167" fontId="6" fillId="0" borderId="22" xfId="61" applyNumberFormat="1" applyFont="1" applyFill="1" applyBorder="1" applyAlignment="1">
      <alignment horizontal="center"/>
    </xf>
    <xf numFmtId="166" fontId="6" fillId="0" borderId="15" xfId="61" applyFont="1" applyFill="1" applyBorder="1" applyAlignment="1" quotePrefix="1">
      <alignment/>
    </xf>
    <xf numFmtId="168" fontId="6" fillId="0" borderId="14" xfId="0" applyNumberFormat="1" applyFont="1" applyFill="1" applyBorder="1" applyAlignment="1">
      <alignment horizontal="center"/>
    </xf>
    <xf numFmtId="166" fontId="6" fillId="0" borderId="22" xfId="61" applyFont="1" applyFill="1" applyBorder="1" applyAlignment="1" quotePrefix="1">
      <alignment/>
    </xf>
    <xf numFmtId="172" fontId="6" fillId="0" borderId="14" xfId="61" applyNumberFormat="1" applyFont="1" applyFill="1" applyBorder="1" applyAlignment="1" quotePrefix="1">
      <alignment/>
    </xf>
    <xf numFmtId="166" fontId="6" fillId="0" borderId="14" xfId="61" applyFont="1" applyFill="1" applyBorder="1" applyAlignment="1" quotePrefix="1">
      <alignment/>
    </xf>
    <xf numFmtId="168" fontId="6" fillId="0" borderId="15" xfId="0" applyNumberFormat="1" applyFont="1" applyFill="1" applyBorder="1" applyAlignment="1">
      <alignment horizontal="center"/>
    </xf>
    <xf numFmtId="172" fontId="6" fillId="0" borderId="15" xfId="61" applyNumberFormat="1" applyFont="1" applyFill="1" applyBorder="1" applyAlignment="1" quotePrefix="1">
      <alignment/>
    </xf>
    <xf numFmtId="172" fontId="6" fillId="0" borderId="27" xfId="61" applyNumberFormat="1" applyFont="1" applyFill="1" applyBorder="1" applyAlignment="1" quotePrefix="1">
      <alignment/>
    </xf>
    <xf numFmtId="166" fontId="6" fillId="0" borderId="27" xfId="61" applyFont="1" applyFill="1" applyBorder="1" applyAlignment="1" quotePrefix="1">
      <alignment/>
    </xf>
    <xf numFmtId="168" fontId="6" fillId="0" borderId="20" xfId="61" applyNumberFormat="1" applyFont="1" applyFill="1" applyBorder="1" applyAlignment="1" quotePrefix="1">
      <alignment/>
    </xf>
    <xf numFmtId="166" fontId="6" fillId="0" borderId="20" xfId="61" applyFont="1" applyFill="1" applyBorder="1" applyAlignment="1">
      <alignment horizontal="right"/>
    </xf>
    <xf numFmtId="168" fontId="6" fillId="0" borderId="27" xfId="61" applyNumberFormat="1" applyFont="1" applyFill="1" applyBorder="1" applyAlignment="1" quotePrefix="1">
      <alignment/>
    </xf>
    <xf numFmtId="168" fontId="6" fillId="0" borderId="22" xfId="50" applyNumberFormat="1" applyFont="1" applyFill="1" applyBorder="1" applyAlignment="1">
      <alignment/>
    </xf>
    <xf numFmtId="166" fontId="6" fillId="0" borderId="15" xfId="50" applyFont="1" applyFill="1" applyBorder="1" applyAlignment="1">
      <alignment/>
    </xf>
    <xf numFmtId="172" fontId="6" fillId="0" borderId="15" xfId="61" applyNumberFormat="1" applyFont="1" applyFill="1" applyBorder="1" applyAlignment="1" quotePrefix="1">
      <alignment horizontal="right"/>
    </xf>
    <xf numFmtId="168" fontId="6" fillId="0" borderId="27" xfId="61" applyNumberFormat="1" applyFont="1" applyFill="1" applyBorder="1" applyAlignment="1" quotePrefix="1">
      <alignment horizontal="right"/>
    </xf>
    <xf numFmtId="0" fontId="6" fillId="0" borderId="27" xfId="0" applyFont="1" applyFill="1" applyBorder="1" applyAlignment="1">
      <alignment horizontal="left"/>
    </xf>
    <xf numFmtId="168" fontId="6" fillId="0" borderId="20" xfId="83" applyNumberFormat="1" applyFont="1" applyFill="1" applyBorder="1">
      <alignment/>
      <protection/>
    </xf>
    <xf numFmtId="166" fontId="6" fillId="0" borderId="27" xfId="61" applyFont="1" applyFill="1" applyBorder="1" applyAlignment="1">
      <alignment/>
    </xf>
    <xf numFmtId="166" fontId="6" fillId="0" borderId="27" xfId="84" applyNumberFormat="1" applyFont="1" applyFill="1" applyBorder="1">
      <alignment/>
      <protection/>
    </xf>
    <xf numFmtId="2" fontId="6" fillId="0" borderId="15" xfId="0" applyNumberFormat="1" applyFont="1" applyFill="1" applyBorder="1" applyAlignment="1">
      <alignment horizontal="center"/>
    </xf>
    <xf numFmtId="10" fontId="6" fillId="0" borderId="16" xfId="90" applyNumberFormat="1" applyFont="1" applyFill="1" applyBorder="1" applyAlignment="1">
      <alignment/>
    </xf>
    <xf numFmtId="0" fontId="68" fillId="33" borderId="27" xfId="69" applyFont="1" applyFill="1" applyBorder="1" applyAlignment="1">
      <alignment horizontal="center"/>
      <protection/>
    </xf>
    <xf numFmtId="0" fontId="68" fillId="33" borderId="27" xfId="69" applyFont="1" applyFill="1" applyBorder="1" applyAlignment="1">
      <alignment horizontal="center" vertical="center" wrapText="1"/>
      <protection/>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8" borderId="0" xfId="0" applyFill="1" applyBorder="1" applyAlignment="1">
      <alignment horizontal="center" vertical="center" wrapText="1"/>
    </xf>
    <xf numFmtId="0" fontId="69" fillId="38" borderId="15" xfId="0" applyFont="1" applyFill="1" applyBorder="1" applyAlignment="1">
      <alignment horizontal="center"/>
    </xf>
    <xf numFmtId="0" fontId="0" fillId="35" borderId="16" xfId="0" applyFill="1" applyBorder="1" applyAlignment="1">
      <alignment/>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0" fontId="71" fillId="0" borderId="0" xfId="0" applyFont="1" applyAlignment="1">
      <alignment/>
    </xf>
    <xf numFmtId="4" fontId="5" fillId="34" borderId="0" xfId="0" applyNumberFormat="1" applyFont="1" applyFill="1" applyBorder="1" applyAlignment="1">
      <alignment/>
    </xf>
    <xf numFmtId="171" fontId="6" fillId="0" borderId="14" xfId="0" applyNumberFormat="1" applyFont="1" applyFill="1" applyBorder="1" applyAlignment="1">
      <alignment horizontal="center"/>
    </xf>
    <xf numFmtId="171" fontId="6" fillId="0" borderId="15" xfId="0" applyNumberFormat="1" applyFont="1" applyFill="1" applyBorder="1" applyAlignment="1">
      <alignment horizontal="center"/>
    </xf>
    <xf numFmtId="171" fontId="6" fillId="0" borderId="16" xfId="0" applyNumberFormat="1" applyFont="1" applyFill="1" applyBorder="1" applyAlignment="1">
      <alignment horizontal="center" wrapText="1"/>
    </xf>
    <xf numFmtId="4" fontId="6" fillId="0" borderId="27" xfId="70" applyNumberFormat="1" applyFont="1" applyFill="1" applyBorder="1">
      <alignment/>
      <protection/>
    </xf>
    <xf numFmtId="10" fontId="6" fillId="0" borderId="15" xfId="97" applyNumberFormat="1" applyFont="1" applyFill="1" applyBorder="1" applyAlignment="1">
      <alignment horizontal="right" wrapText="1"/>
    </xf>
    <xf numFmtId="10" fontId="6" fillId="0" borderId="16" xfId="90" applyNumberFormat="1" applyFont="1" applyFill="1" applyBorder="1" applyAlignment="1">
      <alignment horizontal="right" wrapText="1"/>
    </xf>
    <xf numFmtId="0" fontId="14" fillId="0" borderId="30" xfId="68" applyFont="1" applyFill="1" applyBorder="1" applyAlignment="1">
      <alignment horizontal="left"/>
      <protection/>
    </xf>
    <xf numFmtId="0" fontId="14" fillId="0" borderId="31" xfId="68" applyFont="1" applyFill="1" applyBorder="1" applyAlignment="1">
      <alignment horizontal="left"/>
      <protection/>
    </xf>
    <xf numFmtId="15" fontId="14" fillId="0" borderId="32" xfId="68"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165" fontId="0" fillId="0" borderId="0" xfId="0" applyNumberFormat="1" applyAlignment="1">
      <alignment/>
    </xf>
    <xf numFmtId="166" fontId="6" fillId="0" borderId="16" xfId="61" applyFont="1" applyFill="1" applyBorder="1" applyAlignment="1">
      <alignment/>
    </xf>
    <xf numFmtId="166" fontId="6" fillId="0" borderId="19" xfId="61" applyFont="1" applyFill="1" applyBorder="1" applyAlignment="1">
      <alignment horizontal="right"/>
    </xf>
    <xf numFmtId="168" fontId="6" fillId="0" borderId="17" xfId="50" applyNumberFormat="1" applyFont="1" applyFill="1" applyBorder="1" applyAlignment="1">
      <alignment/>
    </xf>
    <xf numFmtId="166" fontId="6" fillId="0" borderId="14" xfId="50" applyFont="1" applyFill="1" applyBorder="1" applyAlignment="1">
      <alignment/>
    </xf>
    <xf numFmtId="0" fontId="17" fillId="0" borderId="0" xfId="0" applyFont="1" applyFill="1" applyBorder="1" applyAlignment="1">
      <alignment/>
    </xf>
    <xf numFmtId="0" fontId="19" fillId="0" borderId="13" xfId="0" applyFont="1" applyFill="1" applyBorder="1" applyAlignment="1" quotePrefix="1">
      <alignment horizontal="center" wrapText="1"/>
    </xf>
    <xf numFmtId="0" fontId="19" fillId="0" borderId="13" xfId="0" applyFont="1" applyFill="1" applyBorder="1" applyAlignment="1" quotePrefix="1">
      <alignment horizontal="left" wrapText="1"/>
    </xf>
    <xf numFmtId="3" fontId="19" fillId="0" borderId="13" xfId="0" applyNumberFormat="1" applyFont="1" applyFill="1" applyBorder="1" applyAlignment="1" quotePrefix="1">
      <alignment horizontal="center" wrapText="1"/>
    </xf>
    <xf numFmtId="3" fontId="19" fillId="0" borderId="13" xfId="0" applyNumberFormat="1" applyFont="1" applyFill="1" applyBorder="1" applyAlignment="1" quotePrefix="1">
      <alignment horizontal="right" wrapText="1"/>
    </xf>
    <xf numFmtId="0" fontId="19" fillId="0" borderId="13" xfId="0" applyFont="1" applyFill="1" applyBorder="1" applyAlignment="1" quotePrefix="1">
      <alignment horizontal="right" wrapText="1"/>
    </xf>
    <xf numFmtId="10" fontId="19" fillId="0" borderId="13" xfId="0" applyNumberFormat="1" applyFont="1" applyFill="1" applyBorder="1" applyAlignment="1" quotePrefix="1">
      <alignment horizontal="center" wrapText="1"/>
    </xf>
    <xf numFmtId="173" fontId="19" fillId="0" borderId="13" xfId="0" applyNumberFormat="1" applyFont="1" applyFill="1" applyBorder="1" applyAlignment="1" quotePrefix="1">
      <alignment horizontal="center" wrapText="1"/>
    </xf>
    <xf numFmtId="0" fontId="19" fillId="36" borderId="14" xfId="0" applyFont="1" applyFill="1" applyBorder="1" applyAlignment="1" quotePrefix="1">
      <alignment horizontal="center" wrapText="1"/>
    </xf>
    <xf numFmtId="3" fontId="19" fillId="36" borderId="14" xfId="0" applyNumberFormat="1" applyFont="1" applyFill="1" applyBorder="1" applyAlignment="1" quotePrefix="1">
      <alignment horizontal="center" wrapText="1"/>
    </xf>
    <xf numFmtId="10" fontId="19" fillId="36" borderId="14" xfId="0" applyNumberFormat="1" applyFont="1" applyFill="1" applyBorder="1" applyAlignment="1" quotePrefix="1">
      <alignment horizontal="center" wrapText="1"/>
    </xf>
    <xf numFmtId="173" fontId="19" fillId="36" borderId="14" xfId="0" applyNumberFormat="1" applyFont="1" applyFill="1" applyBorder="1" applyAlignment="1" quotePrefix="1">
      <alignment horizontal="center" wrapText="1"/>
    </xf>
    <xf numFmtId="0" fontId="17" fillId="0" borderId="15" xfId="0" applyFont="1" applyFill="1" applyBorder="1" applyAlignment="1">
      <alignment horizontal="center" vertical="center"/>
    </xf>
    <xf numFmtId="0" fontId="17" fillId="0" borderId="15" xfId="0" applyFont="1" applyBorder="1" applyAlignment="1">
      <alignment horizontal="left"/>
    </xf>
    <xf numFmtId="0" fontId="17" fillId="0" borderId="15" xfId="0" applyFont="1" applyBorder="1" applyAlignment="1">
      <alignment horizontal="center"/>
    </xf>
    <xf numFmtId="0" fontId="17" fillId="0" borderId="15" xfId="0" applyFont="1" applyFill="1" applyBorder="1" applyAlignment="1">
      <alignment horizontal="left"/>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3" fontId="17" fillId="0" borderId="15" xfId="0" applyNumberFormat="1" applyFont="1" applyFill="1" applyBorder="1" applyAlignment="1">
      <alignment/>
    </xf>
    <xf numFmtId="3" fontId="17" fillId="0" borderId="15" xfId="0" applyNumberFormat="1" applyFont="1" applyFill="1" applyBorder="1" applyAlignment="1">
      <alignment horizontal="right"/>
    </xf>
    <xf numFmtId="0" fontId="17" fillId="0" borderId="15" xfId="0" applyFont="1" applyFill="1" applyBorder="1" applyAlignment="1">
      <alignment horizontal="right"/>
    </xf>
    <xf numFmtId="10" fontId="17" fillId="0" borderId="15" xfId="0" applyNumberFormat="1" applyFont="1" applyFill="1" applyBorder="1" applyAlignment="1">
      <alignment/>
    </xf>
    <xf numFmtId="173" fontId="17" fillId="0" borderId="15" xfId="0" applyNumberFormat="1" applyFont="1" applyFill="1" applyBorder="1" applyAlignment="1">
      <alignment horizontal="right"/>
    </xf>
    <xf numFmtId="2" fontId="17" fillId="0" borderId="15" xfId="0" applyNumberFormat="1" applyFont="1" applyBorder="1" applyAlignment="1">
      <alignment horizontal="center"/>
    </xf>
    <xf numFmtId="3" fontId="17" fillId="0" borderId="15" xfId="0" applyNumberFormat="1" applyFont="1" applyBorder="1" applyAlignment="1">
      <alignment/>
    </xf>
    <xf numFmtId="3" fontId="17" fillId="0" borderId="15" xfId="0" applyNumberFormat="1" applyFont="1" applyBorder="1" applyAlignment="1">
      <alignment horizontal="right"/>
    </xf>
    <xf numFmtId="0" fontId="17" fillId="0" borderId="15" xfId="0" applyFont="1" applyBorder="1" applyAlignment="1">
      <alignment horizontal="right"/>
    </xf>
    <xf numFmtId="10" fontId="17" fillId="0" borderId="15" xfId="0" applyNumberFormat="1" applyFont="1" applyBorder="1" applyAlignment="1">
      <alignment/>
    </xf>
    <xf numFmtId="0" fontId="17" fillId="0" borderId="16" xfId="0" applyFont="1" applyFill="1" applyBorder="1" applyAlignment="1">
      <alignment horizontal="center" vertical="center"/>
    </xf>
    <xf numFmtId="0" fontId="17" fillId="0" borderId="16" xfId="0" applyFont="1" applyBorder="1" applyAlignment="1">
      <alignment horizontal="left"/>
    </xf>
    <xf numFmtId="0" fontId="17" fillId="0" borderId="16" xfId="0" applyFont="1" applyBorder="1" applyAlignment="1">
      <alignment horizontal="center"/>
    </xf>
    <xf numFmtId="2" fontId="17" fillId="0" borderId="16" xfId="0" applyNumberFormat="1" applyFont="1" applyBorder="1" applyAlignment="1">
      <alignment horizontal="center"/>
    </xf>
    <xf numFmtId="3" fontId="17" fillId="0" borderId="16" xfId="0" applyNumberFormat="1" applyFont="1" applyBorder="1" applyAlignment="1">
      <alignment/>
    </xf>
    <xf numFmtId="3" fontId="17" fillId="0" borderId="16" xfId="0" applyNumberFormat="1" applyFont="1" applyBorder="1" applyAlignment="1">
      <alignment horizontal="right"/>
    </xf>
    <xf numFmtId="0" fontId="17" fillId="0" borderId="16" xfId="0" applyFont="1" applyBorder="1" applyAlignment="1">
      <alignment horizontal="right"/>
    </xf>
    <xf numFmtId="10" fontId="17" fillId="0" borderId="16" xfId="0" applyNumberFormat="1" applyFont="1" applyBorder="1" applyAlignment="1">
      <alignment/>
    </xf>
    <xf numFmtId="170" fontId="69" fillId="0" borderId="16" xfId="0" applyNumberFormat="1" applyFont="1" applyBorder="1" applyAlignment="1">
      <alignment horizontal="center"/>
    </xf>
    <xf numFmtId="14" fontId="17" fillId="0" borderId="16" xfId="0" applyNumberFormat="1" applyFont="1" applyBorder="1" applyAlignment="1">
      <alignment horizontal="center"/>
    </xf>
    <xf numFmtId="166" fontId="6" fillId="0" borderId="16" xfId="82" applyNumberFormat="1" applyFont="1" applyBorder="1">
      <alignment/>
      <protection/>
    </xf>
    <xf numFmtId="173" fontId="17" fillId="0" borderId="16" xfId="0" applyNumberFormat="1" applyFont="1" applyBorder="1" applyAlignment="1">
      <alignment horizontal="right"/>
    </xf>
    <xf numFmtId="0" fontId="17" fillId="0" borderId="25" xfId="0" applyFont="1" applyFill="1" applyBorder="1" applyAlignment="1">
      <alignment/>
    </xf>
    <xf numFmtId="0" fontId="19" fillId="36" borderId="14" xfId="0" applyFont="1" applyFill="1" applyBorder="1" applyAlignment="1" quotePrefix="1">
      <alignment horizontal="left" wrapText="1"/>
    </xf>
    <xf numFmtId="3" fontId="19" fillId="36" borderId="14" xfId="0" applyNumberFormat="1" applyFont="1" applyFill="1" applyBorder="1" applyAlignment="1" quotePrefix="1">
      <alignment horizontal="right" wrapText="1"/>
    </xf>
    <xf numFmtId="0" fontId="19" fillId="36" borderId="14" xfId="0" applyFont="1" applyFill="1" applyBorder="1" applyAlignment="1" quotePrefix="1">
      <alignment horizontal="right" wrapText="1"/>
    </xf>
    <xf numFmtId="0" fontId="17" fillId="0" borderId="16" xfId="0" applyFont="1" applyFill="1" applyBorder="1" applyAlignment="1">
      <alignment horizontal="center"/>
    </xf>
    <xf numFmtId="0" fontId="17" fillId="0" borderId="16" xfId="0" applyFont="1" applyFill="1" applyBorder="1" applyAlignment="1">
      <alignment horizontal="left"/>
    </xf>
    <xf numFmtId="2" fontId="17" fillId="0" borderId="16" xfId="0" applyNumberFormat="1" applyFont="1" applyFill="1" applyBorder="1" applyAlignment="1">
      <alignment horizontal="center"/>
    </xf>
    <xf numFmtId="3" fontId="17" fillId="0" borderId="16" xfId="0" applyNumberFormat="1" applyFont="1" applyFill="1" applyBorder="1" applyAlignment="1">
      <alignment/>
    </xf>
    <xf numFmtId="3" fontId="17" fillId="0" borderId="16" xfId="0" applyNumberFormat="1" applyFont="1" applyFill="1" applyBorder="1" applyAlignment="1">
      <alignment horizontal="right"/>
    </xf>
    <xf numFmtId="0" fontId="17" fillId="0" borderId="16" xfId="0" applyFont="1" applyFill="1" applyBorder="1" applyAlignment="1">
      <alignment horizontal="right"/>
    </xf>
    <xf numFmtId="10" fontId="17" fillId="0" borderId="16" xfId="0" applyNumberFormat="1" applyFont="1" applyFill="1" applyBorder="1" applyAlignment="1">
      <alignment/>
    </xf>
    <xf numFmtId="166" fontId="6" fillId="0" borderId="16" xfId="85" applyNumberFormat="1" applyFont="1" applyBorder="1">
      <alignment/>
      <protection/>
    </xf>
    <xf numFmtId="173" fontId="17" fillId="0" borderId="16" xfId="0" applyNumberFormat="1" applyFont="1" applyFill="1" applyBorder="1" applyAlignment="1">
      <alignment horizontal="right"/>
    </xf>
    <xf numFmtId="173" fontId="17" fillId="0" borderId="16" xfId="0" applyNumberFormat="1" applyFont="1" applyFill="1" applyBorder="1" applyAlignment="1">
      <alignment/>
    </xf>
    <xf numFmtId="173" fontId="17" fillId="0" borderId="16" xfId="0" applyNumberFormat="1" applyFont="1" applyFill="1" applyBorder="1" applyAlignment="1">
      <alignment horizontal="center"/>
    </xf>
    <xf numFmtId="0" fontId="19" fillId="0" borderId="0" xfId="0" applyFont="1" applyFill="1" applyBorder="1" applyAlignment="1" quotePrefix="1">
      <alignment horizontal="center" wrapText="1"/>
    </xf>
    <xf numFmtId="2" fontId="19" fillId="0" borderId="0" xfId="0" applyNumberFormat="1" applyFont="1" applyFill="1" applyBorder="1" applyAlignment="1" quotePrefix="1">
      <alignment horizontal="center" wrapText="1"/>
    </xf>
    <xf numFmtId="3" fontId="19" fillId="0" borderId="0" xfId="0" applyNumberFormat="1" applyFont="1" applyFill="1" applyBorder="1" applyAlignment="1" quotePrefix="1">
      <alignment horizontal="center" wrapText="1"/>
    </xf>
    <xf numFmtId="2" fontId="19" fillId="36" borderId="14" xfId="0" applyNumberFormat="1" applyFont="1" applyFill="1" applyBorder="1" applyAlignment="1" quotePrefix="1">
      <alignment horizontal="center" wrapText="1"/>
    </xf>
    <xf numFmtId="175" fontId="5" fillId="0" borderId="18" xfId="0" applyNumberFormat="1" applyFont="1" applyFill="1" applyBorder="1" applyAlignment="1">
      <alignment horizontal="right"/>
    </xf>
    <xf numFmtId="0" fontId="5" fillId="0" borderId="18" xfId="0" applyFont="1" applyFill="1" applyBorder="1" applyAlignment="1">
      <alignment horizontal="center"/>
    </xf>
    <xf numFmtId="0" fontId="5" fillId="0" borderId="17" xfId="0" applyNumberFormat="1" applyFont="1" applyFill="1" applyBorder="1" applyAlignment="1">
      <alignment horizontal="center"/>
    </xf>
    <xf numFmtId="0" fontId="17" fillId="0" borderId="21" xfId="0" applyFont="1" applyFill="1" applyBorder="1" applyAlignment="1">
      <alignment horizontal="center"/>
    </xf>
    <xf numFmtId="167" fontId="6" fillId="0" borderId="0" xfId="61" applyNumberFormat="1" applyFont="1" applyFill="1" applyBorder="1" applyAlignment="1">
      <alignment horizontal="right"/>
    </xf>
    <xf numFmtId="10" fontId="6" fillId="0" borderId="21" xfId="61" applyNumberFormat="1" applyFont="1" applyFill="1" applyBorder="1" applyAlignment="1">
      <alignment horizontal="right"/>
    </xf>
    <xf numFmtId="170" fontId="69" fillId="0" borderId="21" xfId="0" applyNumberFormat="1" applyFont="1" applyBorder="1" applyAlignment="1">
      <alignment horizontal="center"/>
    </xf>
    <xf numFmtId="0" fontId="17" fillId="0" borderId="21" xfId="0" applyFont="1" applyBorder="1" applyAlignment="1">
      <alignment horizontal="center"/>
    </xf>
    <xf numFmtId="14" fontId="6" fillId="0" borderId="15" xfId="0" applyNumberFormat="1" applyFont="1" applyFill="1" applyBorder="1" applyAlignment="1">
      <alignment horizontal="center"/>
    </xf>
    <xf numFmtId="168" fontId="6" fillId="0" borderId="22" xfId="61" applyNumberFormat="1" applyFont="1" applyFill="1" applyBorder="1" applyAlignment="1">
      <alignment horizontal="center"/>
    </xf>
    <xf numFmtId="0" fontId="19" fillId="0" borderId="23" xfId="0" applyFont="1" applyFill="1" applyBorder="1" applyAlignment="1" quotePrefix="1">
      <alignment horizontal="center" wrapText="1"/>
    </xf>
    <xf numFmtId="0" fontId="19" fillId="0" borderId="16" xfId="0" applyFont="1" applyFill="1" applyBorder="1" applyAlignment="1" quotePrefix="1">
      <alignment horizontal="center" wrapText="1"/>
    </xf>
    <xf numFmtId="2" fontId="19" fillId="0" borderId="13" xfId="0" applyNumberFormat="1" applyFont="1" applyFill="1" applyBorder="1" applyAlignment="1" quotePrefix="1">
      <alignment horizontal="center" wrapText="1"/>
    </xf>
    <xf numFmtId="3" fontId="19" fillId="0" borderId="16" xfId="0" applyNumberFormat="1" applyFont="1" applyFill="1" applyBorder="1" applyAlignment="1" quotePrefix="1">
      <alignment horizontal="center" wrapText="1"/>
    </xf>
    <xf numFmtId="168" fontId="19" fillId="0" borderId="19" xfId="61" applyNumberFormat="1" applyFont="1" applyFill="1" applyBorder="1" applyAlignment="1" quotePrefix="1">
      <alignment horizontal="center" wrapText="1"/>
    </xf>
    <xf numFmtId="0" fontId="19" fillId="0" borderId="19" xfId="0" applyFont="1" applyFill="1" applyBorder="1" applyAlignment="1" quotePrefix="1">
      <alignment horizontal="center" wrapText="1"/>
    </xf>
    <xf numFmtId="170" fontId="69" fillId="0" borderId="21" xfId="106" applyNumberFormat="1" applyFont="1" applyBorder="1" applyAlignment="1">
      <alignment horizontal="center"/>
    </xf>
    <xf numFmtId="168" fontId="19" fillId="0" borderId="16" xfId="61" applyNumberFormat="1" applyFont="1" applyFill="1" applyBorder="1" applyAlignment="1" quotePrefix="1">
      <alignment horizontal="center" wrapText="1"/>
    </xf>
    <xf numFmtId="0" fontId="17" fillId="0" borderId="21" xfId="0" applyFont="1" applyFill="1" applyBorder="1" applyAlignment="1">
      <alignment horizontal="center" vertical="center"/>
    </xf>
    <xf numFmtId="168" fontId="6" fillId="0" borderId="15" xfId="67" applyNumberFormat="1" applyFont="1" applyBorder="1">
      <alignment/>
      <protection/>
    </xf>
    <xf numFmtId="168" fontId="6" fillId="0" borderId="15" xfId="37" applyNumberFormat="1" applyFont="1" applyFill="1" applyBorder="1" applyAlignment="1">
      <alignment horizontal="center"/>
    </xf>
    <xf numFmtId="0" fontId="17" fillId="0" borderId="13" xfId="0" applyFont="1" applyBorder="1" applyAlignment="1">
      <alignment/>
    </xf>
    <xf numFmtId="0" fontId="18" fillId="0" borderId="0" xfId="0" applyFont="1" applyAlignment="1">
      <alignment/>
    </xf>
    <xf numFmtId="4" fontId="6" fillId="0" borderId="0" xfId="70" applyNumberFormat="1" applyFont="1" applyFill="1" applyBorder="1">
      <alignment/>
      <protection/>
    </xf>
    <xf numFmtId="164" fontId="6" fillId="0" borderId="14" xfId="81" applyNumberFormat="1" applyFont="1" applyFill="1" applyBorder="1" applyAlignment="1">
      <alignment horizontal="right"/>
      <protection/>
    </xf>
    <xf numFmtId="164" fontId="6" fillId="0" borderId="15" xfId="81" applyNumberFormat="1" applyFont="1" applyFill="1" applyBorder="1" applyAlignment="1">
      <alignment horizontal="right"/>
      <protection/>
    </xf>
    <xf numFmtId="164" fontId="6" fillId="0" borderId="16" xfId="81" applyNumberFormat="1" applyFont="1" applyFill="1" applyBorder="1" applyAlignment="1">
      <alignment horizontal="right"/>
      <protection/>
    </xf>
    <xf numFmtId="0" fontId="19" fillId="36" borderId="18" xfId="0" applyFont="1" applyFill="1" applyBorder="1" applyAlignment="1">
      <alignment horizontal="center" wrapText="1"/>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168" fontId="6" fillId="0" borderId="15" xfId="39" applyNumberFormat="1" applyFont="1" applyFill="1" applyBorder="1" applyAlignment="1">
      <alignment horizontal="right"/>
    </xf>
    <xf numFmtId="0" fontId="6" fillId="0" borderId="22" xfId="0" applyFont="1" applyFill="1" applyBorder="1" applyAlignment="1">
      <alignment/>
    </xf>
    <xf numFmtId="169" fontId="6" fillId="0" borderId="15" xfId="39" applyNumberFormat="1" applyFont="1" applyFill="1" applyBorder="1" applyAlignment="1">
      <alignment horizontal="right"/>
    </xf>
    <xf numFmtId="170" fontId="6" fillId="0" borderId="19" xfId="103" applyNumberFormat="1" applyFont="1" applyFill="1" applyBorder="1" applyAlignment="1">
      <alignment/>
    </xf>
    <xf numFmtId="10" fontId="6" fillId="0" borderId="16" xfId="106" applyNumberFormat="1" applyFont="1" applyFill="1" applyBorder="1" applyAlignment="1">
      <alignment/>
    </xf>
    <xf numFmtId="0" fontId="6" fillId="0" borderId="21" xfId="0" applyFont="1" applyFill="1" applyBorder="1" applyAlignment="1">
      <alignment horizontal="left"/>
    </xf>
    <xf numFmtId="10" fontId="6" fillId="0" borderId="0" xfId="90" applyNumberFormat="1" applyFont="1" applyFill="1" applyBorder="1" applyAlignment="1">
      <alignment/>
    </xf>
    <xf numFmtId="0" fontId="19" fillId="36" borderId="24" xfId="0" applyFont="1" applyFill="1" applyBorder="1" applyAlignment="1">
      <alignment/>
    </xf>
    <xf numFmtId="170" fontId="19" fillId="36" borderId="27" xfId="90" applyNumberFormat="1" applyFont="1" applyFill="1" applyBorder="1" applyAlignment="1">
      <alignment horizontal="right"/>
    </xf>
    <xf numFmtId="0" fontId="17" fillId="0" borderId="0" xfId="0" applyFont="1" applyAlignment="1">
      <alignment/>
    </xf>
    <xf numFmtId="0" fontId="19" fillId="0" borderId="0" xfId="0" applyFont="1" applyFill="1" applyBorder="1" applyAlignment="1">
      <alignment wrapText="1"/>
    </xf>
    <xf numFmtId="170" fontId="69" fillId="0" borderId="0" xfId="0" applyNumberFormat="1" applyFont="1" applyBorder="1" applyAlignment="1">
      <alignment horizontal="center"/>
    </xf>
    <xf numFmtId="0" fontId="17" fillId="0" borderId="0" xfId="70" applyFont="1" applyFill="1" applyBorder="1" applyAlignment="1">
      <alignment horizontal="center"/>
      <protection/>
    </xf>
    <xf numFmtId="0" fontId="19" fillId="36" borderId="14" xfId="70" applyFont="1" applyFill="1" applyBorder="1" applyAlignment="1">
      <alignment horizontal="center"/>
      <protection/>
    </xf>
    <xf numFmtId="4" fontId="19" fillId="36" borderId="14" xfId="70" applyNumberFormat="1" applyFont="1" applyFill="1" applyBorder="1" applyAlignment="1">
      <alignment horizontal="center"/>
      <protection/>
    </xf>
    <xf numFmtId="4" fontId="19" fillId="36" borderId="17" xfId="70" applyNumberFormat="1" applyFont="1" applyFill="1" applyBorder="1" applyAlignment="1">
      <alignment horizontal="center"/>
      <protection/>
    </xf>
    <xf numFmtId="0" fontId="0" fillId="38" borderId="15" xfId="0" applyFill="1" applyBorder="1" applyAlignment="1">
      <alignment horizontal="center" vertical="center" wrapText="1"/>
    </xf>
    <xf numFmtId="0" fontId="69"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0" borderId="25" xfId="0" applyBorder="1" applyAlignment="1">
      <alignment/>
    </xf>
    <xf numFmtId="0" fontId="0" fillId="35" borderId="0" xfId="0" applyFill="1" applyBorder="1" applyAlignment="1">
      <alignment horizontal="center"/>
    </xf>
    <xf numFmtId="0" fontId="0" fillId="35" borderId="0" xfId="0" applyFill="1" applyBorder="1" applyAlignment="1">
      <alignment horizontal="center" vertical="center" wrapText="1"/>
    </xf>
    <xf numFmtId="0" fontId="0" fillId="35" borderId="22" xfId="0" applyFill="1" applyBorder="1" applyAlignment="1">
      <alignment horizontal="center"/>
    </xf>
    <xf numFmtId="0" fontId="0" fillId="35" borderId="22" xfId="0" applyFill="1" applyBorder="1" applyAlignment="1">
      <alignment horizontal="center" vertical="center" wrapText="1"/>
    </xf>
    <xf numFmtId="0" fontId="0" fillId="35" borderId="0" xfId="0" applyFill="1" applyAlignment="1">
      <alignment/>
    </xf>
    <xf numFmtId="0" fontId="0" fillId="35" borderId="13" xfId="0" applyFill="1" applyBorder="1" applyAlignment="1">
      <alignment horizontal="center" vertical="center" wrapText="1"/>
    </xf>
    <xf numFmtId="0" fontId="19" fillId="36" borderId="27" xfId="70" applyFont="1" applyFill="1" applyBorder="1" applyAlignment="1">
      <alignment horizontal="center"/>
      <protection/>
    </xf>
    <xf numFmtId="4" fontId="19" fillId="36" borderId="27" xfId="70" applyNumberFormat="1" applyFont="1" applyFill="1" applyBorder="1" applyAlignment="1">
      <alignment horizontal="center"/>
      <protection/>
    </xf>
    <xf numFmtId="4" fontId="19" fillId="36" borderId="20" xfId="70" applyNumberFormat="1" applyFont="1" applyFill="1" applyBorder="1" applyAlignment="1">
      <alignment horizontal="center"/>
      <protection/>
    </xf>
    <xf numFmtId="0" fontId="19" fillId="0" borderId="24" xfId="70" applyFont="1" applyFill="1" applyBorder="1" applyAlignment="1">
      <alignment horizontal="center"/>
      <protection/>
    </xf>
    <xf numFmtId="4" fontId="19" fillId="0" borderId="27" xfId="70" applyNumberFormat="1" applyFont="1" applyFill="1" applyBorder="1" applyAlignment="1">
      <alignment horizontal="center"/>
      <protection/>
    </xf>
    <xf numFmtId="4" fontId="19" fillId="0" borderId="20" xfId="70" applyNumberFormat="1" applyFont="1" applyFill="1" applyBorder="1" applyAlignment="1">
      <alignment horizontal="center"/>
      <protection/>
    </xf>
    <xf numFmtId="0" fontId="0" fillId="38" borderId="15" xfId="0" applyFill="1" applyBorder="1" applyAlignment="1">
      <alignment horizontal="center" vertical="center"/>
    </xf>
    <xf numFmtId="0" fontId="6" fillId="0" borderId="18" xfId="0" applyFont="1" applyFill="1" applyBorder="1" applyAlignment="1">
      <alignment horizontal="left"/>
    </xf>
    <xf numFmtId="0" fontId="6" fillId="0" borderId="21" xfId="0" applyFont="1" applyFill="1" applyBorder="1" applyAlignment="1">
      <alignment horizontal="left"/>
    </xf>
    <xf numFmtId="0" fontId="19" fillId="36" borderId="18" xfId="0" applyFont="1" applyFill="1" applyBorder="1" applyAlignment="1">
      <alignment horizontal="center"/>
    </xf>
    <xf numFmtId="0" fontId="6" fillId="0" borderId="24" xfId="0" applyFont="1" applyFill="1" applyBorder="1" applyAlignment="1">
      <alignment horizontal="left"/>
    </xf>
    <xf numFmtId="169" fontId="6" fillId="0" borderId="0" xfId="43" applyNumberFormat="1" applyFont="1" applyFill="1" applyBorder="1" applyAlignment="1">
      <alignment horizontal="right"/>
    </xf>
    <xf numFmtId="0" fontId="0" fillId="0" borderId="13" xfId="0" applyFont="1" applyBorder="1" applyAlignment="1">
      <alignment/>
    </xf>
    <xf numFmtId="0" fontId="19" fillId="36" borderId="14" xfId="0" applyFont="1" applyFill="1" applyBorder="1" applyAlignment="1">
      <alignment wrapText="1"/>
    </xf>
    <xf numFmtId="0" fontId="19" fillId="36" borderId="16" xfId="0" applyFont="1" applyFill="1" applyBorder="1" applyAlignment="1">
      <alignment wrapText="1"/>
    </xf>
    <xf numFmtId="10" fontId="6" fillId="0" borderId="15" xfId="90" applyNumberFormat="1" applyFont="1" applyFill="1" applyBorder="1" applyAlignment="1">
      <alignment/>
    </xf>
    <xf numFmtId="0" fontId="17" fillId="0" borderId="15" xfId="70" applyFont="1" applyFill="1" applyBorder="1" applyAlignment="1">
      <alignment horizontal="center"/>
      <protection/>
    </xf>
    <xf numFmtId="4" fontId="6" fillId="0" borderId="15" xfId="70" applyNumberFormat="1" applyFont="1" applyFill="1" applyBorder="1">
      <alignment/>
      <protection/>
    </xf>
    <xf numFmtId="0" fontId="17" fillId="0" borderId="16" xfId="70" applyFont="1" applyFill="1" applyBorder="1" applyAlignment="1">
      <alignment horizontal="center"/>
      <protection/>
    </xf>
    <xf numFmtId="4" fontId="6" fillId="0" borderId="16" xfId="70" applyNumberFormat="1" applyFont="1" applyFill="1" applyBorder="1">
      <alignment/>
      <protection/>
    </xf>
    <xf numFmtId="166" fontId="2" fillId="0" borderId="26" xfId="61" applyFont="1" applyBorder="1" applyAlignment="1">
      <alignment/>
    </xf>
    <xf numFmtId="166" fontId="2" fillId="0" borderId="0" xfId="61" applyFont="1" applyAlignment="1">
      <alignment/>
    </xf>
    <xf numFmtId="166" fontId="0" fillId="0" borderId="0" xfId="61" applyFont="1" applyAlignment="1">
      <alignment/>
    </xf>
    <xf numFmtId="166" fontId="2" fillId="0" borderId="0" xfId="61" applyFont="1" applyBorder="1" applyAlignment="1">
      <alignment/>
    </xf>
    <xf numFmtId="166" fontId="68" fillId="33" borderId="0" xfId="61" applyFont="1" applyFill="1" applyBorder="1" applyAlignment="1">
      <alignment/>
    </xf>
    <xf numFmtId="166" fontId="5" fillId="0" borderId="0" xfId="61" applyFont="1" applyFill="1" applyBorder="1" applyAlignment="1">
      <alignment/>
    </xf>
    <xf numFmtId="166" fontId="2" fillId="0" borderId="26" xfId="61" applyFont="1" applyFill="1" applyBorder="1" applyAlignment="1">
      <alignment/>
    </xf>
    <xf numFmtId="0" fontId="0" fillId="0" borderId="0" xfId="0" applyFill="1" applyAlignment="1">
      <alignment/>
    </xf>
    <xf numFmtId="0" fontId="0" fillId="0" borderId="0" xfId="0" applyFill="1" applyAlignment="1">
      <alignment horizontal="center"/>
    </xf>
    <xf numFmtId="14" fontId="17" fillId="0" borderId="15" xfId="0" applyNumberFormat="1" applyFont="1" applyBorder="1" applyAlignment="1">
      <alignment horizontal="center"/>
    </xf>
    <xf numFmtId="175" fontId="6" fillId="0" borderId="21" xfId="97" applyNumberFormat="1" applyFont="1" applyFill="1" applyBorder="1" applyAlignment="1">
      <alignment horizontal="right"/>
    </xf>
    <xf numFmtId="15" fontId="14" fillId="0" borderId="22" xfId="68" applyNumberFormat="1" applyFont="1" applyFill="1" applyBorder="1" applyAlignment="1">
      <alignment horizontal="right"/>
      <protection/>
    </xf>
    <xf numFmtId="0" fontId="0" fillId="0" borderId="15" xfId="0" applyBorder="1" applyAlignment="1">
      <alignment horizontal="left" vertical="top" wrapText="1"/>
    </xf>
    <xf numFmtId="0" fontId="19" fillId="36" borderId="17" xfId="0" applyFont="1" applyFill="1" applyBorder="1" applyAlignment="1">
      <alignment horizontal="center"/>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13" xfId="75" applyFont="1" applyFill="1" applyBorder="1" applyAlignment="1">
      <alignment/>
      <protection/>
    </xf>
    <xf numFmtId="0" fontId="6" fillId="0" borderId="18" xfId="0" applyFont="1" applyFill="1" applyBorder="1" applyAlignment="1">
      <alignment/>
    </xf>
    <xf numFmtId="166" fontId="6" fillId="0" borderId="14" xfId="61" applyFont="1" applyFill="1" applyBorder="1" applyAlignment="1">
      <alignment/>
    </xf>
    <xf numFmtId="0" fontId="6" fillId="0" borderId="23" xfId="0" applyFont="1" applyFill="1" applyBorder="1" applyAlignment="1">
      <alignment/>
    </xf>
    <xf numFmtId="0" fontId="6" fillId="0" borderId="21" xfId="0" applyFont="1" applyFill="1" applyBorder="1" applyAlignment="1">
      <alignment/>
    </xf>
    <xf numFmtId="166" fontId="6" fillId="0" borderId="15" xfId="61" applyFont="1" applyFill="1" applyBorder="1" applyAlignment="1">
      <alignment/>
    </xf>
    <xf numFmtId="0" fontId="6" fillId="0" borderId="0" xfId="75" applyFont="1" applyBorder="1" applyAlignment="1">
      <alignment horizontal="center"/>
      <protection/>
    </xf>
    <xf numFmtId="0" fontId="6" fillId="0" borderId="13" xfId="75" applyFont="1" applyBorder="1" applyAlignment="1">
      <alignment horizontal="center"/>
      <protection/>
    </xf>
    <xf numFmtId="0" fontId="0" fillId="0" borderId="13" xfId="0" applyFont="1" applyBorder="1" applyAlignment="1">
      <alignment horizontal="center"/>
    </xf>
    <xf numFmtId="0" fontId="6" fillId="0" borderId="17" xfId="75" applyFont="1" applyBorder="1" applyAlignment="1">
      <alignment/>
      <protection/>
    </xf>
    <xf numFmtId="0" fontId="6" fillId="0" borderId="19" xfId="75" applyFont="1" applyBorder="1" applyAlignment="1">
      <alignment/>
      <protection/>
    </xf>
    <xf numFmtId="0" fontId="6" fillId="0" borderId="22" xfId="75" applyFont="1" applyBorder="1" applyAlignment="1">
      <alignment/>
      <protection/>
    </xf>
    <xf numFmtId="0" fontId="19" fillId="36" borderId="25" xfId="0" applyFont="1" applyFill="1" applyBorder="1" applyAlignment="1">
      <alignment horizontal="center" wrapText="1"/>
    </xf>
    <xf numFmtId="0" fontId="19" fillId="36" borderId="13" xfId="0" applyFont="1" applyFill="1" applyBorder="1" applyAlignment="1">
      <alignment horizontal="center" wrapText="1"/>
    </xf>
    <xf numFmtId="0" fontId="19" fillId="36" borderId="17" xfId="0" applyFont="1" applyFill="1" applyBorder="1" applyAlignment="1">
      <alignment wrapText="1"/>
    </xf>
    <xf numFmtId="174" fontId="0" fillId="0" borderId="0" xfId="0" applyNumberFormat="1" applyAlignment="1">
      <alignment/>
    </xf>
    <xf numFmtId="0" fontId="6" fillId="0" borderId="21" xfId="0" applyFont="1" applyFill="1" applyBorder="1" applyAlignment="1">
      <alignment horizontal="left"/>
    </xf>
    <xf numFmtId="166" fontId="6" fillId="0" borderId="0" xfId="61" applyFont="1" applyFill="1" applyBorder="1" applyAlignment="1" quotePrefix="1">
      <alignment horizontal="right"/>
    </xf>
    <xf numFmtId="4" fontId="17" fillId="0" borderId="0" xfId="70" applyNumberFormat="1" applyFont="1" applyFill="1" applyBorder="1" applyAlignment="1">
      <alignment horizontal="center"/>
      <protection/>
    </xf>
    <xf numFmtId="4" fontId="17" fillId="0" borderId="15" xfId="70" applyNumberFormat="1" applyFont="1" applyFill="1" applyBorder="1" applyAlignment="1">
      <alignment horizontal="center"/>
      <protection/>
    </xf>
    <xf numFmtId="4" fontId="17" fillId="0" borderId="16" xfId="70" applyNumberFormat="1" applyFont="1" applyFill="1" applyBorder="1" applyAlignment="1">
      <alignment horizontal="center"/>
      <protection/>
    </xf>
    <xf numFmtId="0" fontId="0" fillId="38" borderId="15" xfId="0" applyFill="1" applyBorder="1" applyAlignment="1">
      <alignment horizontal="center" vertical="center"/>
    </xf>
    <xf numFmtId="0" fontId="6" fillId="0" borderId="18" xfId="0" applyFont="1" applyFill="1" applyBorder="1" applyAlignment="1">
      <alignment horizontal="left"/>
    </xf>
    <xf numFmtId="0" fontId="6" fillId="0" borderId="21" xfId="0" applyFont="1" applyFill="1" applyBorder="1" applyAlignment="1">
      <alignment horizontal="left"/>
    </xf>
    <xf numFmtId="166" fontId="6" fillId="0" borderId="15" xfId="0" applyNumberFormat="1" applyFont="1" applyFill="1" applyBorder="1" applyAlignment="1">
      <alignment horizontal="right"/>
    </xf>
    <xf numFmtId="166" fontId="6" fillId="0" borderId="14" xfId="0" applyNumberFormat="1" applyFont="1" applyFill="1" applyBorder="1" applyAlignment="1">
      <alignment horizontal="right"/>
    </xf>
    <xf numFmtId="10" fontId="6" fillId="0" borderId="14" xfId="97" applyNumberFormat="1" applyFont="1" applyFill="1" applyBorder="1" applyAlignment="1">
      <alignment horizontal="right"/>
    </xf>
    <xf numFmtId="10" fontId="6" fillId="0" borderId="21" xfId="97" applyNumberFormat="1" applyFont="1" applyFill="1" applyBorder="1" applyAlignment="1">
      <alignment/>
    </xf>
    <xf numFmtId="10" fontId="5" fillId="0" borderId="15" xfId="97" applyNumberFormat="1" applyFont="1" applyFill="1" applyBorder="1" applyAlignment="1">
      <alignment/>
    </xf>
    <xf numFmtId="0" fontId="6" fillId="0" borderId="14" xfId="0" applyFont="1" applyFill="1" applyBorder="1" applyAlignment="1">
      <alignment horizontal="right"/>
    </xf>
    <xf numFmtId="10" fontId="6" fillId="0" borderId="18" xfId="97" applyNumberFormat="1" applyFont="1" applyFill="1" applyBorder="1" applyAlignment="1">
      <alignment/>
    </xf>
    <xf numFmtId="10" fontId="5" fillId="0" borderId="14" xfId="97" applyNumberFormat="1" applyFont="1" applyFill="1" applyBorder="1" applyAlignment="1">
      <alignment/>
    </xf>
    <xf numFmtId="0" fontId="0" fillId="38" borderId="15" xfId="0" applyFill="1" applyBorder="1" applyAlignment="1">
      <alignment horizontal="center" vertical="center"/>
    </xf>
    <xf numFmtId="0" fontId="6" fillId="0" borderId="21" xfId="0" applyFont="1" applyFill="1" applyBorder="1" applyAlignment="1">
      <alignment horizontal="left"/>
    </xf>
    <xf numFmtId="0" fontId="0" fillId="38" borderId="15" xfId="0" applyFill="1" applyBorder="1" applyAlignment="1">
      <alignment horizontal="center" vertical="center"/>
    </xf>
    <xf numFmtId="0" fontId="19" fillId="36" borderId="18" xfId="0" applyFont="1" applyFill="1" applyBorder="1" applyAlignment="1">
      <alignment horizontal="center"/>
    </xf>
    <xf numFmtId="0" fontId="72" fillId="0" borderId="16" xfId="0" applyFont="1" applyFill="1" applyBorder="1" applyAlignment="1">
      <alignment horizontal="center" wrapText="1"/>
    </xf>
    <xf numFmtId="170" fontId="6" fillId="0" borderId="15" xfId="90" applyNumberFormat="1" applyFont="1" applyFill="1" applyBorder="1" applyAlignment="1">
      <alignment/>
    </xf>
    <xf numFmtId="170" fontId="6" fillId="0" borderId="16" xfId="90" applyNumberFormat="1" applyFont="1" applyFill="1" applyBorder="1" applyAlignment="1">
      <alignment/>
    </xf>
    <xf numFmtId="0" fontId="69" fillId="0" borderId="0" xfId="0" applyFont="1" applyBorder="1" applyAlignment="1">
      <alignment/>
    </xf>
    <xf numFmtId="0" fontId="69" fillId="0" borderId="0" xfId="0" applyFont="1" applyAlignment="1">
      <alignment/>
    </xf>
    <xf numFmtId="0" fontId="6" fillId="0" borderId="0" xfId="74"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5" fillId="0" borderId="0" xfId="73" applyFont="1" applyFill="1" applyBorder="1" applyAlignment="1">
      <alignment horizontal="left" vertical="top" wrapText="1"/>
      <protection/>
    </xf>
    <xf numFmtId="0" fontId="0" fillId="0" borderId="0" xfId="73" applyAlignment="1">
      <alignment wrapText="1"/>
      <protection/>
    </xf>
    <xf numFmtId="0" fontId="0" fillId="38" borderId="15" xfId="0" applyFill="1" applyBorder="1" applyAlignment="1">
      <alignment horizontal="center" vertical="center" wrapText="1"/>
    </xf>
    <xf numFmtId="0" fontId="69" fillId="35" borderId="15" xfId="0" applyFont="1" applyFill="1" applyBorder="1" applyAlignment="1">
      <alignment horizontal="center" vertical="center"/>
    </xf>
    <xf numFmtId="0" fontId="69"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5" borderId="15" xfId="0" applyFill="1" applyBorder="1" applyAlignment="1">
      <alignment horizontal="center" vertical="center"/>
    </xf>
    <xf numFmtId="0" fontId="69" fillId="35" borderId="15" xfId="0" applyFont="1" applyFill="1" applyBorder="1" applyAlignment="1">
      <alignment horizontal="center" vertical="center" wrapText="1"/>
    </xf>
    <xf numFmtId="0" fontId="19" fillId="36" borderId="18" xfId="0" applyFont="1" applyFill="1" applyBorder="1" applyAlignment="1">
      <alignment horizontal="center" wrapText="1"/>
    </xf>
    <xf numFmtId="0" fontId="19" fillId="36" borderId="17" xfId="0" applyFont="1" applyFill="1" applyBorder="1" applyAlignment="1">
      <alignment horizontal="center" wrapText="1"/>
    </xf>
    <xf numFmtId="0" fontId="19" fillId="36" borderId="18" xfId="0" applyFont="1" applyFill="1" applyBorder="1" applyAlignment="1">
      <alignment horizontal="center" vertical="top" wrapText="1"/>
    </xf>
    <xf numFmtId="0" fontId="19" fillId="36" borderId="17" xfId="0" applyFont="1" applyFill="1" applyBorder="1" applyAlignment="1">
      <alignment horizontal="center" vertical="top" wrapText="1"/>
    </xf>
    <xf numFmtId="0" fontId="19" fillId="36" borderId="23" xfId="0" applyFont="1" applyFill="1" applyBorder="1" applyAlignment="1">
      <alignment horizontal="center" vertical="top" wrapText="1"/>
    </xf>
    <xf numFmtId="0" fontId="19" fillId="36" borderId="19" xfId="0" applyFont="1" applyFill="1" applyBorder="1" applyAlignment="1">
      <alignment horizontal="center" vertical="top" wrapText="1"/>
    </xf>
    <xf numFmtId="0" fontId="0" fillId="0" borderId="0" xfId="0" applyBorder="1" applyAlignment="1">
      <alignment vertical="top" wrapText="1"/>
    </xf>
    <xf numFmtId="0" fontId="0" fillId="0" borderId="25" xfId="0" applyBorder="1" applyAlignment="1">
      <alignment vertical="top" wrapText="1"/>
    </xf>
    <xf numFmtId="0" fontId="19" fillId="36" borderId="18" xfId="0" applyFont="1" applyFill="1" applyBorder="1" applyAlignment="1">
      <alignment horizontal="center" vertical="center" wrapText="1"/>
    </xf>
    <xf numFmtId="0" fontId="0" fillId="0" borderId="17" xfId="0" applyBorder="1" applyAlignment="1">
      <alignment vertical="center" wrapText="1"/>
    </xf>
    <xf numFmtId="0" fontId="0" fillId="0" borderId="23" xfId="0" applyBorder="1" applyAlignment="1">
      <alignment vertical="center" wrapText="1"/>
    </xf>
    <xf numFmtId="0" fontId="0" fillId="0" borderId="19" xfId="0" applyBorder="1" applyAlignment="1">
      <alignment vertical="center" wrapText="1"/>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5" fillId="0" borderId="25" xfId="0" applyFont="1"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25"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cellXfs>
  <cellStyles count="10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2" xfId="37"/>
    <cellStyle name="Comma 16" xfId="38"/>
    <cellStyle name="Comma 18" xfId="39"/>
    <cellStyle name="Comma 2" xfId="40"/>
    <cellStyle name="Comma 20" xfId="41"/>
    <cellStyle name="Comma 21" xfId="42"/>
    <cellStyle name="Comma 22" xfId="43"/>
    <cellStyle name="Comma 24" xfId="44"/>
    <cellStyle name="Comma 3" xfId="45"/>
    <cellStyle name="Comma 3 11" xfId="46"/>
    <cellStyle name="Comma 3 25" xfId="47"/>
    <cellStyle name="Comma 4" xfId="48"/>
    <cellStyle name="Comma 5" xfId="49"/>
    <cellStyle name="Comma_Fosse Trust Tables" xfId="50"/>
    <cellStyle name="Encabezado 4" xfId="51"/>
    <cellStyle name="Énfasis1" xfId="52"/>
    <cellStyle name="Énfasis2" xfId="53"/>
    <cellStyle name="Énfasis3" xfId="54"/>
    <cellStyle name="Énfasis4" xfId="55"/>
    <cellStyle name="Énfasis5" xfId="56"/>
    <cellStyle name="Énfasis6" xfId="57"/>
    <cellStyle name="Entrada" xfId="58"/>
    <cellStyle name="Hyperlink" xfId="59"/>
    <cellStyle name="Incorrecto" xfId="60"/>
    <cellStyle name="Comma" xfId="61"/>
    <cellStyle name="Comma [0]" xfId="62"/>
    <cellStyle name="Currency" xfId="63"/>
    <cellStyle name="Currency [0]" xfId="64"/>
    <cellStyle name="Neutral" xfId="65"/>
    <cellStyle name="Normal 10" xfId="66"/>
    <cellStyle name="Normal 19" xfId="67"/>
    <cellStyle name="Normal 2" xfId="68"/>
    <cellStyle name="Normal 20" xfId="69"/>
    <cellStyle name="Normal 21" xfId="70"/>
    <cellStyle name="Normal 21 2 2" xfId="71"/>
    <cellStyle name="Normal 21 2 2 2" xfId="72"/>
    <cellStyle name="Normal 24" xfId="73"/>
    <cellStyle name="Normal 29" xfId="74"/>
    <cellStyle name="Normal 3" xfId="75"/>
    <cellStyle name="Normal 3 11 2" xfId="76"/>
    <cellStyle name="Normal 30" xfId="77"/>
    <cellStyle name="Normal 4" xfId="78"/>
    <cellStyle name="Normal 41" xfId="79"/>
    <cellStyle name="Normal 43" xfId="80"/>
    <cellStyle name="Normal 6" xfId="81"/>
    <cellStyle name="Normal 7" xfId="82"/>
    <cellStyle name="Normal 71" xfId="83"/>
    <cellStyle name="Normal 73" xfId="84"/>
    <cellStyle name="Normal 8" xfId="85"/>
    <cellStyle name="Notas" xfId="86"/>
    <cellStyle name="Percent 10" xfId="87"/>
    <cellStyle name="Percent 11" xfId="88"/>
    <cellStyle name="Percent 12" xfId="89"/>
    <cellStyle name="Percent 15" xfId="90"/>
    <cellStyle name="Percent 15 2" xfId="91"/>
    <cellStyle name="Percent 15 9" xfId="92"/>
    <cellStyle name="Percent 17" xfId="93"/>
    <cellStyle name="Percent 18" xfId="94"/>
    <cellStyle name="Percent 2" xfId="95"/>
    <cellStyle name="Percent 2 2" xfId="96"/>
    <cellStyle name="Percent 3" xfId="97"/>
    <cellStyle name="Percent 3 18 2" xfId="98"/>
    <cellStyle name="Percent 4" xfId="99"/>
    <cellStyle name="Percent 5" xfId="100"/>
    <cellStyle name="Percent 5 4" xfId="101"/>
    <cellStyle name="Percent 5 5" xfId="102"/>
    <cellStyle name="Percent 6" xfId="103"/>
    <cellStyle name="Percent 7" xfId="104"/>
    <cellStyle name="Percent 9" xfId="105"/>
    <cellStyle name="Percent" xfId="106"/>
    <cellStyle name="Salida" xfId="107"/>
    <cellStyle name="Texto de advertencia" xfId="108"/>
    <cellStyle name="Texto explicativo" xfId="109"/>
    <cellStyle name="Título" xfId="110"/>
    <cellStyle name="Título 1" xfId="111"/>
    <cellStyle name="Título 2" xfId="112"/>
    <cellStyle name="Título 3" xfId="113"/>
    <cellStyle name="Total" xfId="114"/>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17</xdr:col>
      <xdr:colOff>9525</xdr:colOff>
      <xdr:row>11</xdr:row>
      <xdr:rowOff>152400</xdr:rowOff>
    </xdr:to>
    <xdr:grpSp>
      <xdr:nvGrpSpPr>
        <xdr:cNvPr id="1" name="Group 7"/>
        <xdr:cNvGrpSpPr>
          <a:grpSpLocks/>
        </xdr:cNvGrpSpPr>
      </xdr:nvGrpSpPr>
      <xdr:grpSpPr>
        <a:xfrm>
          <a:off x="447675" y="485775"/>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hchad5\Local%20Settings\Temporary%20Internet%20Files\Content.Outlook\87PBK642\Page%2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lmes%20IR%20Template%2030062012%20for%20S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Bloomberg Ratings"/>
      <sheetName val="Sheet3"/>
    </sheetNames>
    <sheetDataSet>
      <sheetData sheetId="1">
        <row r="13">
          <cell r="B13" t="str">
            <v>Long Term Rating </v>
          </cell>
          <cell r="C13" t="str">
            <v>Short Term Rating</v>
          </cell>
        </row>
        <row r="14">
          <cell r="A14" t="str">
            <v>Santander UK</v>
          </cell>
          <cell r="B14" t="str">
            <v>A+ / A1 *- / A+</v>
          </cell>
          <cell r="C14" t="str">
            <v>F1 / P-1 / A-1</v>
          </cell>
        </row>
        <row r="15">
          <cell r="A15" t="str">
            <v>Abbey National Treasury Services plc</v>
          </cell>
          <cell r="B15" t="str">
            <v>A+ / A1 *- / A+</v>
          </cell>
          <cell r="C15" t="str">
            <v>F1 / P-1 / A-1</v>
          </cell>
        </row>
        <row r="16">
          <cell r="A16" t="str">
            <v>Credit Suisse International</v>
          </cell>
          <cell r="B16" t="str">
            <v>A / (P)Aa2 *- / A</v>
          </cell>
          <cell r="C16" t="str">
            <v>F1 / (P)P-1 / A-1</v>
          </cell>
        </row>
        <row r="17">
          <cell r="A17" t="str">
            <v>Royal Bank of Scotland plc</v>
          </cell>
          <cell r="B17" t="str">
            <v>A / A3     *- / A-</v>
          </cell>
          <cell r="C17" t="str">
            <v>F1 / P-2 / A-2</v>
          </cell>
        </row>
        <row r="18">
          <cell r="A18" t="str">
            <v>UBS AG</v>
          </cell>
          <cell r="B18" t="str">
            <v>A / Aa3    *- / A</v>
          </cell>
          <cell r="C18" t="str">
            <v>F1 / P-1    *- / A-1</v>
          </cell>
        </row>
        <row r="19">
          <cell r="A19" t="str">
            <v>Citibank N.A.</v>
          </cell>
          <cell r="B19" t="str">
            <v>A / A1     *- / A</v>
          </cell>
          <cell r="C19" t="str">
            <v>F1 / P-1    *- / A-1</v>
          </cell>
        </row>
        <row r="20">
          <cell r="A20" t="str">
            <v>Barclays Bank plc</v>
          </cell>
          <cell r="B20" t="str">
            <v>A / A1 *- / A</v>
          </cell>
          <cell r="C20" t="str">
            <v>F1 / P-1    *- / A-1</v>
          </cell>
        </row>
        <row r="21">
          <cell r="A21" t="str">
            <v>BNP Paribas</v>
          </cell>
          <cell r="B21" t="str">
            <v>A+ / Aa3 *- / AA-</v>
          </cell>
          <cell r="C21" t="str">
            <v>F1+ / P-1 / A-1+</v>
          </cell>
        </row>
        <row r="22">
          <cell r="A22" t="str">
            <v>Deutsche Bank AG</v>
          </cell>
          <cell r="B22" t="str">
            <v>A+ / Aa3 *- / A+</v>
          </cell>
          <cell r="C22" t="str">
            <v>F1+ / P-1 / A-1</v>
          </cell>
        </row>
        <row r="23">
          <cell r="A23" t="str">
            <v>Bank of America N.A.</v>
          </cell>
          <cell r="B23" t="str">
            <v>A / Baa1 *- / A-</v>
          </cell>
          <cell r="C23" t="str">
            <v>F1 / P-2 / A-2</v>
          </cell>
        </row>
        <row r="24">
          <cell r="A24" t="str">
            <v>HSBC US Inc.</v>
          </cell>
          <cell r="B24" t="str">
            <v>AA / A1 / A+</v>
          </cell>
          <cell r="C24" t="str">
            <v>F1+ / P-1 / A-1</v>
          </cell>
        </row>
        <row r="25">
          <cell r="A25" t="str">
            <v>Bank of New York Mellon</v>
          </cell>
          <cell r="B25" t="str">
            <v>AA- / Aa2 *- / A+</v>
          </cell>
          <cell r="C25" t="str">
            <v>F1+ / P-1 / A-1</v>
          </cell>
        </row>
        <row r="27">
          <cell r="B27" t="str">
            <v>Long Term Rating </v>
          </cell>
          <cell r="C27" t="str">
            <v>Short Term Rating</v>
          </cell>
        </row>
        <row r="28">
          <cell r="A28" t="str">
            <v>Santander UK</v>
          </cell>
          <cell r="B28" t="str">
            <v>A+ / A1 *- / A+</v>
          </cell>
          <cell r="C28" t="str">
            <v>F1 / P-1 / A-1</v>
          </cell>
        </row>
        <row r="29">
          <cell r="A29" t="str">
            <v>Abbey National Treasury Services plc</v>
          </cell>
          <cell r="B29" t="str">
            <v>A+ / A1 *- / A+</v>
          </cell>
          <cell r="C29" t="str">
            <v>F1 / P-1 / A-1</v>
          </cell>
        </row>
        <row r="30">
          <cell r="A30" t="str">
            <v>Credit Suisse International</v>
          </cell>
          <cell r="B30" t="str">
            <v>A / (P)Aa2 *- / A</v>
          </cell>
          <cell r="C30" t="str">
            <v>F1 / (P)P-1 / A-1</v>
          </cell>
        </row>
        <row r="31">
          <cell r="A31" t="str">
            <v>Royal Bank of Scotland plc</v>
          </cell>
          <cell r="B31" t="str">
            <v>A / A3     *- / A-</v>
          </cell>
          <cell r="C31" t="str">
            <v>F1 / P-2 / A-2</v>
          </cell>
        </row>
        <row r="32">
          <cell r="A32" t="str">
            <v>UBS AG</v>
          </cell>
          <cell r="B32" t="str">
            <v>A / Aa3    *- / A</v>
          </cell>
          <cell r="C32" t="str">
            <v>F1 / P-1    *- / A-1</v>
          </cell>
        </row>
        <row r="33">
          <cell r="A33" t="str">
            <v>Citibank N.A.</v>
          </cell>
          <cell r="B33" t="str">
            <v>A / A1     *- / A</v>
          </cell>
          <cell r="C33" t="str">
            <v>F1 / P-1    *- / A-1</v>
          </cell>
        </row>
        <row r="34">
          <cell r="A34" t="str">
            <v>Barclays Bank plc</v>
          </cell>
          <cell r="B34" t="str">
            <v>A / A1 *- / A</v>
          </cell>
          <cell r="C34" t="str">
            <v>F1 / P-1    *- / A-1</v>
          </cell>
        </row>
        <row r="35">
          <cell r="A35" t="str">
            <v>BNP Paribas</v>
          </cell>
          <cell r="B35" t="str">
            <v>A+ / Aa3 *- / AA-</v>
          </cell>
          <cell r="C35" t="str">
            <v>F1+ / P-1 / A-1+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ESS FLOW"/>
      <sheetName val="IRpg1"/>
      <sheetName val="Page 2"/>
      <sheetName val="IRpg3"/>
      <sheetName val="IRpg4"/>
      <sheetName val="IRpg5"/>
      <sheetName val="Page 6"/>
      <sheetName val="Page 7"/>
      <sheetName val="Page 8"/>
      <sheetName val="Page 9"/>
      <sheetName val="Page 10"/>
      <sheetName val="IRpg11"/>
      <sheetName val="MSS"/>
      <sheetName val="Prospectus Arrears Table"/>
      <sheetName val="IR Data"/>
      <sheetName val="PIP Data"/>
      <sheetName val="Raw Strats"/>
      <sheetName val="Previous Raw Strats"/>
      <sheetName val="Control"/>
      <sheetName val="OCDb Partenon Report"/>
      <sheetName val="CPR Summary"/>
      <sheetName val="CPR Total"/>
      <sheetName val="CPR Unscheduled"/>
      <sheetName val="Scheduled Repayments"/>
      <sheetName val="MBSBSF1B"/>
    </sheetNames>
    <sheetDataSet>
      <sheetData sheetId="14">
        <row r="23">
          <cell r="A23" t="str">
            <v>Current number of Mortgage Loans in Pool at 30 June 2012</v>
          </cell>
          <cell r="C23">
            <v>139865</v>
          </cell>
        </row>
        <row r="24">
          <cell r="A24" t="str">
            <v>Current £ value of Mortgage Loans in Pool at 30 June 2012</v>
          </cell>
          <cell r="C24">
            <v>14429288756.22</v>
          </cell>
        </row>
        <row r="25">
          <cell r="A25" t="str">
            <v>Weighted Average Yield on 08 June 2012</v>
          </cell>
          <cell r="C25">
            <v>0.0297362000801</v>
          </cell>
        </row>
      </sheetData>
      <sheetData sheetId="16">
        <row r="29">
          <cell r="A29" t="str">
            <v>As at the report date, the maximum loan size was £ 750,180.63, the minimum loan size was £ -3,999.04 and the average loan size was £ 103,165.83.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4">
      <selection activeCell="B14" sqref="B14"/>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08" customFormat="1" ht="12.75">
      <c r="A2" s="22"/>
      <c r="B2" s="106"/>
      <c r="C2" s="20"/>
      <c r="D2" s="20"/>
      <c r="E2" s="22"/>
      <c r="F2" s="22"/>
      <c r="G2" s="23"/>
      <c r="H2" s="27"/>
      <c r="I2" s="24"/>
      <c r="J2" s="24"/>
      <c r="K2" s="24"/>
      <c r="L2" s="24"/>
      <c r="M2" s="22"/>
      <c r="N2" s="22"/>
      <c r="O2" s="22"/>
      <c r="P2" s="22"/>
      <c r="Q2" s="22"/>
      <c r="R2" s="107"/>
    </row>
    <row r="3" spans="1:18" s="108" customFormat="1" ht="12.75">
      <c r="A3" s="22"/>
      <c r="B3" s="109"/>
      <c r="C3" s="110"/>
      <c r="D3" s="110"/>
      <c r="E3" s="111"/>
      <c r="F3" s="22"/>
      <c r="G3" s="112"/>
      <c r="H3" s="27"/>
      <c r="I3" s="24"/>
      <c r="J3" s="24"/>
      <c r="K3" s="24"/>
      <c r="L3" s="24"/>
      <c r="M3" s="22"/>
      <c r="N3" s="22"/>
      <c r="O3" s="22"/>
      <c r="P3" s="22"/>
      <c r="Q3" s="22"/>
      <c r="R3" s="107"/>
    </row>
    <row r="4" spans="1:18" s="108" customFormat="1" ht="12.75">
      <c r="A4" s="22"/>
      <c r="B4" s="113"/>
      <c r="C4" s="110"/>
      <c r="D4" s="110"/>
      <c r="E4" s="114"/>
      <c r="F4" s="22"/>
      <c r="G4" s="23"/>
      <c r="H4" s="27"/>
      <c r="I4" s="24"/>
      <c r="J4" s="24"/>
      <c r="K4" s="24"/>
      <c r="L4" s="24"/>
      <c r="M4" s="22"/>
      <c r="N4" s="22"/>
      <c r="O4" s="22"/>
      <c r="P4" s="22"/>
      <c r="Q4" s="22"/>
      <c r="R4" s="107"/>
    </row>
    <row r="5" spans="1:18" s="108" customFormat="1" ht="12.75">
      <c r="A5" s="22"/>
      <c r="B5" s="109"/>
      <c r="C5" s="26"/>
      <c r="D5" s="26"/>
      <c r="E5" s="114"/>
      <c r="F5" s="22"/>
      <c r="G5" s="23"/>
      <c r="H5" s="27"/>
      <c r="I5" s="24"/>
      <c r="J5" s="24"/>
      <c r="K5" s="24"/>
      <c r="L5" s="24"/>
      <c r="M5" s="22"/>
      <c r="N5" s="22"/>
      <c r="O5" s="22"/>
      <c r="P5" s="22"/>
      <c r="Q5" s="22"/>
      <c r="R5" s="107"/>
    </row>
    <row r="6" spans="1:18" s="108" customFormat="1" ht="12.75">
      <c r="A6" s="22"/>
      <c r="B6" s="113"/>
      <c r="C6" s="26"/>
      <c r="D6" s="26"/>
      <c r="E6" s="114"/>
      <c r="F6" s="22"/>
      <c r="G6" s="23"/>
      <c r="H6" s="112"/>
      <c r="I6" s="24"/>
      <c r="J6" s="24"/>
      <c r="K6" s="24"/>
      <c r="L6" s="24"/>
      <c r="M6" s="22"/>
      <c r="N6" s="22"/>
      <c r="O6" s="22"/>
      <c r="P6" s="22"/>
      <c r="Q6" s="22"/>
      <c r="R6" s="107"/>
    </row>
    <row r="7" spans="1:18" s="108" customFormat="1" ht="12.75">
      <c r="A7" s="22"/>
      <c r="B7" s="106"/>
      <c r="C7" s="26"/>
      <c r="D7" s="26"/>
      <c r="E7" s="22"/>
      <c r="F7" s="22"/>
      <c r="G7" s="23"/>
      <c r="H7" s="27"/>
      <c r="I7" s="24"/>
      <c r="J7" s="24"/>
      <c r="K7" s="24"/>
      <c r="L7" s="24"/>
      <c r="M7" s="22"/>
      <c r="N7" s="22"/>
      <c r="O7" s="22"/>
      <c r="P7" s="22"/>
      <c r="Q7" s="22"/>
      <c r="R7" s="107"/>
    </row>
    <row r="8" spans="1:18" s="108" customFormat="1" ht="12.75">
      <c r="A8" s="22"/>
      <c r="B8" s="106"/>
      <c r="C8" s="26"/>
      <c r="D8" s="26"/>
      <c r="E8" s="22"/>
      <c r="F8" s="22"/>
      <c r="G8" s="23"/>
      <c r="H8" s="27"/>
      <c r="I8" s="24"/>
      <c r="J8" s="24"/>
      <c r="K8" s="24"/>
      <c r="L8" s="24"/>
      <c r="M8" s="22"/>
      <c r="N8" s="22"/>
      <c r="O8" s="22"/>
      <c r="P8" s="22"/>
      <c r="Q8" s="22"/>
      <c r="R8" s="107"/>
    </row>
    <row r="9" spans="1:18" s="108" customFormat="1" ht="12.75">
      <c r="A9" s="22"/>
      <c r="B9" s="106"/>
      <c r="C9" s="26"/>
      <c r="D9" s="26"/>
      <c r="E9" s="22"/>
      <c r="F9" s="22"/>
      <c r="G9" s="23"/>
      <c r="H9" s="27"/>
      <c r="I9" s="24"/>
      <c r="J9" s="24"/>
      <c r="K9" s="24"/>
      <c r="L9" s="24"/>
      <c r="M9" s="22"/>
      <c r="N9" s="22"/>
      <c r="O9" s="22"/>
      <c r="P9" s="22"/>
      <c r="Q9" s="22"/>
      <c r="R9" s="107"/>
    </row>
    <row r="10" spans="1:18" s="108" customFormat="1" ht="12.75">
      <c r="A10" s="22"/>
      <c r="B10" s="106"/>
      <c r="C10" s="26"/>
      <c r="D10" s="26"/>
      <c r="E10" s="22"/>
      <c r="F10" s="22"/>
      <c r="G10" s="23"/>
      <c r="H10" s="27"/>
      <c r="I10" s="24"/>
      <c r="J10" s="24"/>
      <c r="K10" s="24"/>
      <c r="L10" s="24"/>
      <c r="M10" s="22"/>
      <c r="N10" s="22"/>
      <c r="O10" s="22"/>
      <c r="P10" s="22"/>
      <c r="Q10" s="22"/>
      <c r="R10" s="107"/>
    </row>
    <row r="11" spans="1:18" s="108" customFormat="1" ht="12.75">
      <c r="A11" s="22"/>
      <c r="B11" s="106"/>
      <c r="C11" s="26"/>
      <c r="D11" s="26"/>
      <c r="E11" s="22"/>
      <c r="F11" s="22"/>
      <c r="G11" s="23"/>
      <c r="H11" s="27"/>
      <c r="I11" s="24"/>
      <c r="J11" s="24"/>
      <c r="K11" s="24"/>
      <c r="L11" s="24"/>
      <c r="M11" s="22"/>
      <c r="N11" s="22"/>
      <c r="O11" s="22"/>
      <c r="P11" s="22"/>
      <c r="Q11" s="22"/>
      <c r="R11" s="107"/>
    </row>
    <row r="12" spans="1:18" s="108" customFormat="1" ht="12.75">
      <c r="A12" s="22"/>
      <c r="B12" s="106"/>
      <c r="C12" s="26"/>
      <c r="D12" s="26"/>
      <c r="E12" s="22"/>
      <c r="F12" s="22"/>
      <c r="G12" s="23"/>
      <c r="H12" s="27"/>
      <c r="I12" s="24"/>
      <c r="J12" s="24"/>
      <c r="K12" s="24"/>
      <c r="L12" s="24"/>
      <c r="M12" s="22"/>
      <c r="N12" s="22"/>
      <c r="O12" s="22"/>
      <c r="P12" s="22"/>
      <c r="Q12" s="22"/>
      <c r="R12" s="107"/>
    </row>
    <row r="13" spans="1:18" s="108" customFormat="1" ht="12.75">
      <c r="A13" s="22"/>
      <c r="B13" s="106"/>
      <c r="C13" s="26"/>
      <c r="D13" s="26"/>
      <c r="E13" s="22"/>
      <c r="F13" s="22"/>
      <c r="G13" s="23"/>
      <c r="H13" s="27"/>
      <c r="I13" s="24"/>
      <c r="J13" s="24"/>
      <c r="K13" s="24"/>
      <c r="L13" s="24"/>
      <c r="M13" s="22"/>
      <c r="N13" s="22"/>
      <c r="O13" s="22"/>
      <c r="P13" s="22"/>
      <c r="Q13" s="22"/>
      <c r="R13" s="107"/>
    </row>
    <row r="14" spans="1:18" s="108" customFormat="1" ht="12.75">
      <c r="A14" s="22"/>
      <c r="B14" s="26"/>
      <c r="C14" s="26"/>
      <c r="D14" s="26"/>
      <c r="E14" s="22"/>
      <c r="F14" s="22"/>
      <c r="G14" s="23"/>
      <c r="H14" s="27"/>
      <c r="I14" s="24"/>
      <c r="J14" s="24"/>
      <c r="K14" s="24"/>
      <c r="L14" s="24"/>
      <c r="M14" s="22"/>
      <c r="N14" s="22"/>
      <c r="O14" s="22"/>
      <c r="P14" s="24"/>
      <c r="Q14" s="24"/>
      <c r="R14" s="107"/>
    </row>
    <row r="15" spans="1:18" ht="12.75">
      <c r="A15" s="28"/>
      <c r="B15" s="29" t="s">
        <v>0</v>
      </c>
      <c r="C15" s="30"/>
      <c r="D15" s="30"/>
      <c r="E15" s="298">
        <v>41090</v>
      </c>
      <c r="F15" s="31"/>
      <c r="G15" s="32"/>
      <c r="H15" s="27"/>
      <c r="I15" s="27"/>
      <c r="J15" s="27"/>
      <c r="K15" s="27"/>
      <c r="L15" s="27"/>
      <c r="M15" s="27"/>
      <c r="N15" s="27"/>
      <c r="O15" s="27"/>
      <c r="P15" s="33"/>
      <c r="Q15" s="34"/>
      <c r="R15" s="12"/>
    </row>
    <row r="16" spans="1:18" ht="12.75">
      <c r="A16" s="28"/>
      <c r="B16" s="35" t="s">
        <v>504</v>
      </c>
      <c r="C16" s="36"/>
      <c r="D16" s="36"/>
      <c r="E16" s="299" t="s">
        <v>561</v>
      </c>
      <c r="F16" s="31"/>
      <c r="G16" s="31"/>
      <c r="H16" s="27"/>
      <c r="I16" s="27"/>
      <c r="J16" s="27"/>
      <c r="K16" s="27"/>
      <c r="L16" s="27"/>
      <c r="M16" s="27"/>
      <c r="N16" s="27"/>
      <c r="O16" s="27"/>
      <c r="P16" s="33"/>
      <c r="Q16" s="34"/>
      <c r="R16" s="12"/>
    </row>
    <row r="17" spans="1:18" ht="12.75">
      <c r="A17" s="28"/>
      <c r="B17" s="35" t="s">
        <v>430</v>
      </c>
      <c r="C17" s="36"/>
      <c r="D17" s="36"/>
      <c r="E17" s="617">
        <v>41068</v>
      </c>
      <c r="F17" s="31"/>
      <c r="G17" s="31"/>
      <c r="H17" s="27"/>
      <c r="I17" s="27"/>
      <c r="J17" s="27"/>
      <c r="K17" s="27"/>
      <c r="L17" s="27"/>
      <c r="M17" s="27"/>
      <c r="N17" s="27"/>
      <c r="O17" s="27"/>
      <c r="P17" s="33"/>
      <c r="Q17" s="34"/>
      <c r="R17" s="12"/>
    </row>
    <row r="18" spans="1:18" ht="12.75">
      <c r="A18" s="28"/>
      <c r="B18" s="457"/>
      <c r="C18" s="458"/>
      <c r="D18" s="458"/>
      <c r="E18" s="459"/>
      <c r="F18" s="31"/>
      <c r="G18" s="31"/>
      <c r="H18" s="27"/>
      <c r="I18" s="27"/>
      <c r="J18" s="27"/>
      <c r="K18" s="27"/>
      <c r="L18" s="27"/>
      <c r="M18" s="27"/>
      <c r="N18" s="27"/>
      <c r="O18" s="27"/>
      <c r="P18" s="33"/>
      <c r="Q18" s="34"/>
      <c r="R18" s="12"/>
    </row>
    <row r="19" spans="1:18" ht="12.75">
      <c r="A19" s="28"/>
      <c r="B19" s="460"/>
      <c r="C19" s="460"/>
      <c r="D19" s="460"/>
      <c r="E19" s="461"/>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3" t="s">
        <v>507</v>
      </c>
      <c r="C21" s="664"/>
      <c r="D21" s="664"/>
      <c r="E21" s="664"/>
      <c r="F21" s="664"/>
      <c r="G21" s="664"/>
      <c r="H21" s="664"/>
      <c r="I21" s="664"/>
      <c r="J21" s="664"/>
      <c r="K21" s="664"/>
      <c r="L21" s="664"/>
      <c r="M21" s="664"/>
      <c r="N21" s="664"/>
      <c r="O21" s="664"/>
      <c r="P21" s="664"/>
      <c r="Q21" s="664"/>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65" t="s">
        <v>1</v>
      </c>
      <c r="C23" s="665"/>
      <c r="D23" s="665"/>
      <c r="E23" s="665"/>
      <c r="F23" s="665"/>
      <c r="G23" s="665"/>
      <c r="H23" s="665"/>
      <c r="I23" s="665"/>
      <c r="J23" s="665"/>
      <c r="K23" s="665"/>
      <c r="L23" s="665"/>
      <c r="M23" s="665"/>
      <c r="N23" s="665"/>
      <c r="O23" s="665"/>
      <c r="P23" s="665"/>
      <c r="Q23" s="665"/>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67"/>
      <c r="C25" s="667"/>
      <c r="D25" s="667"/>
      <c r="E25" s="667"/>
      <c r="F25" s="667"/>
      <c r="G25" s="667"/>
      <c r="H25" s="667"/>
      <c r="I25" s="667"/>
      <c r="J25" s="667"/>
      <c r="K25" s="667"/>
      <c r="L25" s="667"/>
      <c r="M25" s="667"/>
      <c r="N25" s="667"/>
      <c r="O25" s="667"/>
      <c r="P25" s="667"/>
      <c r="Q25" s="667"/>
      <c r="R25" s="7"/>
    </row>
    <row r="26" spans="1:18" ht="12.75">
      <c r="A26" s="19"/>
      <c r="B26" s="668"/>
      <c r="C26" s="668"/>
      <c r="D26" s="668"/>
      <c r="E26" s="668"/>
      <c r="F26" s="668"/>
      <c r="G26" s="668"/>
      <c r="H26" s="668"/>
      <c r="I26" s="668"/>
      <c r="J26" s="668"/>
      <c r="K26" s="668"/>
      <c r="L26" s="668"/>
      <c r="M26" s="668"/>
      <c r="N26" s="668"/>
      <c r="O26" s="668"/>
      <c r="P26" s="668"/>
      <c r="Q26" s="668"/>
      <c r="R26" s="7"/>
    </row>
    <row r="27" spans="1:18" ht="12.75">
      <c r="A27" s="19"/>
      <c r="B27" s="666" t="s">
        <v>2</v>
      </c>
      <c r="C27" s="666"/>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594</v>
      </c>
      <c r="D32" s="124"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1:Q21"/>
    <mergeCell ref="B23:Q23"/>
    <mergeCell ref="B27:C27"/>
    <mergeCell ref="B25:Q26"/>
  </mergeCells>
  <hyperlinks>
    <hyperlink ref="D28" r:id="rId1" display="mailto:Thomas.Ranger@alliance-leicester.co.uk"/>
    <hyperlink ref="D34" r:id="rId2" display="mailto:Thomas.Ranger@alliance-leicester.co.uk"/>
    <hyperlink ref="D32"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&amp;CHolmes Master Trust Investor Report - June 2012</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I80"/>
  <sheetViews>
    <sheetView view="pageLayout" workbookViewId="0" topLeftCell="A1">
      <selection activeCell="A3" sqref="A3:C25"/>
    </sheetView>
  </sheetViews>
  <sheetFormatPr defaultColWidth="9.140625" defaultRowHeight="12"/>
  <cols>
    <col min="1" max="1" width="6.28125" style="0" customWidth="1"/>
    <col min="2" max="2" width="37.00390625" style="0" customWidth="1"/>
    <col min="3" max="3" width="15.7109375" style="241" customWidth="1"/>
    <col min="4" max="4" width="9.140625" style="0" customWidth="1"/>
    <col min="5" max="5" width="36.140625" style="0" customWidth="1"/>
    <col min="6" max="6" width="20.00390625" style="0" customWidth="1"/>
    <col min="7" max="7" width="9.140625" style="0" customWidth="1"/>
    <col min="8" max="8" width="57.57421875" style="0" customWidth="1"/>
    <col min="9" max="9" width="15.140625" style="232" bestFit="1" customWidth="1"/>
  </cols>
  <sheetData>
    <row r="1" spans="1:9" ht="12.75" thickBot="1">
      <c r="A1" s="42" t="s">
        <v>224</v>
      </c>
      <c r="B1" s="42"/>
      <c r="C1" s="238"/>
      <c r="D1" s="80"/>
      <c r="E1" s="80"/>
      <c r="F1" s="80"/>
      <c r="G1" s="80"/>
      <c r="H1" s="80"/>
      <c r="I1" s="235"/>
    </row>
    <row r="2" spans="2:9" ht="12">
      <c r="B2" s="70"/>
      <c r="C2" s="239"/>
      <c r="D2" s="4"/>
      <c r="E2" s="4"/>
      <c r="F2" s="4"/>
      <c r="G2" s="4"/>
      <c r="H2" s="4"/>
      <c r="I2" s="121"/>
    </row>
    <row r="3" spans="2:9" ht="12">
      <c r="B3" s="181" t="s">
        <v>175</v>
      </c>
      <c r="C3" s="240"/>
      <c r="D3" s="182"/>
      <c r="E3" s="181" t="s">
        <v>176</v>
      </c>
      <c r="F3" s="242"/>
      <c r="G3" s="182"/>
      <c r="H3" s="181" t="s">
        <v>273</v>
      </c>
      <c r="I3" s="181"/>
    </row>
    <row r="4" spans="2:9" ht="12">
      <c r="B4" s="182"/>
      <c r="C4" s="187"/>
      <c r="D4" s="182"/>
      <c r="E4" s="182"/>
      <c r="F4" s="236"/>
      <c r="G4" s="182"/>
      <c r="H4" s="182"/>
      <c r="I4" s="182"/>
    </row>
    <row r="5" spans="1:9" ht="12">
      <c r="A5" s="446" t="s">
        <v>475</v>
      </c>
      <c r="B5" s="182" t="s">
        <v>177</v>
      </c>
      <c r="C5" s="237">
        <v>0</v>
      </c>
      <c r="D5" s="447" t="s">
        <v>475</v>
      </c>
      <c r="E5" s="182" t="s">
        <v>178</v>
      </c>
      <c r="F5" s="237">
        <v>0</v>
      </c>
      <c r="G5" s="447" t="s">
        <v>475</v>
      </c>
      <c r="H5" s="182" t="s">
        <v>179</v>
      </c>
      <c r="I5" s="237">
        <v>0</v>
      </c>
    </row>
    <row r="6" spans="2:9" ht="12">
      <c r="B6" s="182" t="s">
        <v>180</v>
      </c>
      <c r="C6" s="237">
        <v>0</v>
      </c>
      <c r="D6" s="447"/>
      <c r="E6" s="182" t="s">
        <v>181</v>
      </c>
      <c r="F6" s="237">
        <v>0</v>
      </c>
      <c r="G6" s="182"/>
      <c r="H6" s="182" t="s">
        <v>182</v>
      </c>
      <c r="I6" s="237">
        <v>0</v>
      </c>
    </row>
    <row r="7" spans="2:9" ht="12.75" thickBot="1">
      <c r="B7" s="182"/>
      <c r="C7" s="185"/>
      <c r="D7" s="447"/>
      <c r="E7" s="182" t="s">
        <v>183</v>
      </c>
      <c r="F7" s="237">
        <v>0</v>
      </c>
      <c r="G7" s="182"/>
      <c r="H7" s="182" t="s">
        <v>184</v>
      </c>
      <c r="I7" s="237">
        <v>0</v>
      </c>
    </row>
    <row r="8" spans="2:9" ht="13.5" thickBot="1" thickTop="1">
      <c r="B8" s="182"/>
      <c r="C8" s="187"/>
      <c r="D8" s="447"/>
      <c r="E8" s="182"/>
      <c r="F8" s="606"/>
      <c r="G8" s="182"/>
      <c r="H8" s="186"/>
      <c r="I8" s="606"/>
    </row>
    <row r="9" spans="1:9" ht="12.75" thickTop="1">
      <c r="A9" s="446" t="s">
        <v>476</v>
      </c>
      <c r="B9" s="182" t="s">
        <v>185</v>
      </c>
      <c r="C9" s="450">
        <v>1194045.32</v>
      </c>
      <c r="D9" s="447"/>
      <c r="E9" s="182"/>
      <c r="F9" s="607"/>
      <c r="G9" s="182"/>
      <c r="H9" s="186"/>
      <c r="I9" s="607"/>
    </row>
    <row r="10" spans="2:9" ht="12">
      <c r="B10" s="182"/>
      <c r="C10" s="450"/>
      <c r="D10" s="447" t="s">
        <v>476</v>
      </c>
      <c r="E10" s="182" t="s">
        <v>186</v>
      </c>
      <c r="F10" s="237">
        <v>0</v>
      </c>
      <c r="G10" s="447" t="s">
        <v>476</v>
      </c>
      <c r="H10" s="186" t="s">
        <v>183</v>
      </c>
      <c r="I10" s="237">
        <v>0</v>
      </c>
    </row>
    <row r="11" spans="2:9" ht="12.75" thickBot="1">
      <c r="B11" s="182"/>
      <c r="C11" s="239"/>
      <c r="D11" s="447"/>
      <c r="E11" s="182"/>
      <c r="F11" s="606"/>
      <c r="I11" s="606"/>
    </row>
    <row r="12" spans="1:9" ht="12.75" thickTop="1">
      <c r="A12" s="446" t="s">
        <v>477</v>
      </c>
      <c r="B12" s="182" t="s">
        <v>191</v>
      </c>
      <c r="C12" s="450">
        <v>30048101.13189593</v>
      </c>
      <c r="D12" s="447"/>
      <c r="E12" s="182"/>
      <c r="F12" s="607"/>
      <c r="H12" s="186"/>
      <c r="I12" s="607"/>
    </row>
    <row r="13" spans="2:9" ht="12">
      <c r="B13" s="182" t="s">
        <v>194</v>
      </c>
      <c r="C13" s="450">
        <v>8049627.088102408</v>
      </c>
      <c r="D13" s="447" t="s">
        <v>477</v>
      </c>
      <c r="E13" s="182" t="s">
        <v>187</v>
      </c>
      <c r="F13" s="237">
        <v>0</v>
      </c>
      <c r="G13" s="447" t="s">
        <v>477</v>
      </c>
      <c r="H13" s="186" t="s">
        <v>189</v>
      </c>
      <c r="I13" s="237">
        <v>0</v>
      </c>
    </row>
    <row r="14" spans="2:9" ht="12.75" thickBot="1">
      <c r="B14" s="182"/>
      <c r="C14" s="185"/>
      <c r="D14" s="448"/>
      <c r="E14" s="182" t="s">
        <v>188</v>
      </c>
      <c r="F14" s="237">
        <v>0</v>
      </c>
      <c r="G14" s="182"/>
      <c r="H14" s="186" t="s">
        <v>190</v>
      </c>
      <c r="I14" s="237">
        <v>0</v>
      </c>
    </row>
    <row r="15" spans="2:9" ht="13.5" thickBot="1" thickTop="1">
      <c r="B15" s="182"/>
      <c r="D15" s="447"/>
      <c r="E15" s="182"/>
      <c r="F15" s="606"/>
      <c r="G15" s="182"/>
      <c r="H15" s="186" t="s">
        <v>193</v>
      </c>
      <c r="I15" s="237">
        <v>0</v>
      </c>
    </row>
    <row r="16" spans="2:9" ht="13.5" thickBot="1" thickTop="1">
      <c r="B16" s="182"/>
      <c r="C16" s="187"/>
      <c r="D16" s="447"/>
      <c r="E16" s="182"/>
      <c r="F16" s="607"/>
      <c r="G16" s="182"/>
      <c r="H16" s="186"/>
      <c r="I16" s="606"/>
    </row>
    <row r="17" spans="4:9" ht="12.75" thickTop="1">
      <c r="D17" s="447" t="s">
        <v>478</v>
      </c>
      <c r="E17" s="182" t="s">
        <v>192</v>
      </c>
      <c r="F17" s="237">
        <v>0</v>
      </c>
      <c r="G17" s="182"/>
      <c r="H17" s="186"/>
      <c r="I17" s="607"/>
    </row>
    <row r="18" spans="2:9" ht="12.75" thickBot="1">
      <c r="B18" s="181" t="s">
        <v>198</v>
      </c>
      <c r="C18" s="181"/>
      <c r="D18" s="447"/>
      <c r="E18" s="182"/>
      <c r="F18" s="606"/>
      <c r="G18" s="447" t="s">
        <v>478</v>
      </c>
      <c r="H18" s="186" t="s">
        <v>196</v>
      </c>
      <c r="I18" s="237">
        <v>0</v>
      </c>
    </row>
    <row r="19" spans="2:9" ht="12.75" thickTop="1">
      <c r="B19" s="182"/>
      <c r="C19" s="182"/>
      <c r="D19" s="447"/>
      <c r="E19" s="182"/>
      <c r="F19" s="607"/>
      <c r="G19" s="182"/>
      <c r="H19" s="186" t="s">
        <v>479</v>
      </c>
      <c r="I19" s="237">
        <v>0</v>
      </c>
    </row>
    <row r="20" spans="2:9" ht="12">
      <c r="B20" s="182"/>
      <c r="C20" s="239"/>
      <c r="D20" s="447" t="s">
        <v>480</v>
      </c>
      <c r="E20" s="182" t="s">
        <v>195</v>
      </c>
      <c r="F20" s="237">
        <v>0</v>
      </c>
      <c r="G20" s="447" t="s">
        <v>480</v>
      </c>
      <c r="H20" s="186" t="s">
        <v>274</v>
      </c>
      <c r="I20" s="237">
        <v>0</v>
      </c>
    </row>
    <row r="21" spans="1:9" ht="12">
      <c r="A21" s="446" t="s">
        <v>475</v>
      </c>
      <c r="B21" s="182" t="s">
        <v>200</v>
      </c>
      <c r="C21" s="450">
        <v>280234470.63000005</v>
      </c>
      <c r="D21" s="447" t="s">
        <v>481</v>
      </c>
      <c r="E21" s="182" t="s">
        <v>197</v>
      </c>
      <c r="F21" s="237">
        <v>0</v>
      </c>
      <c r="G21" s="182"/>
      <c r="H21" s="186" t="s">
        <v>479</v>
      </c>
      <c r="I21" s="237">
        <v>0</v>
      </c>
    </row>
    <row r="22" spans="2:9" ht="12.75" thickBot="1">
      <c r="B22" s="182"/>
      <c r="C22" s="184"/>
      <c r="D22" s="447"/>
      <c r="F22" s="608"/>
      <c r="G22" s="447" t="s">
        <v>481</v>
      </c>
      <c r="H22" s="186" t="s">
        <v>275</v>
      </c>
      <c r="I22" s="237">
        <v>0</v>
      </c>
    </row>
    <row r="23" spans="1:9" ht="12.75" thickTop="1">
      <c r="A23" s="182"/>
      <c r="B23" s="182"/>
      <c r="C23" s="182"/>
      <c r="D23" s="182"/>
      <c r="E23" s="182"/>
      <c r="F23" s="608"/>
      <c r="G23" s="182"/>
      <c r="H23" s="186" t="s">
        <v>479</v>
      </c>
      <c r="I23" s="237">
        <v>0</v>
      </c>
    </row>
    <row r="24" spans="1:9" ht="12">
      <c r="A24" s="446" t="s">
        <v>476</v>
      </c>
      <c r="B24" s="182" t="s">
        <v>194</v>
      </c>
      <c r="C24" s="237">
        <v>0</v>
      </c>
      <c r="D24" s="447" t="s">
        <v>482</v>
      </c>
      <c r="E24" s="182" t="s">
        <v>225</v>
      </c>
      <c r="F24" s="237">
        <v>0</v>
      </c>
      <c r="G24" s="447" t="s">
        <v>482</v>
      </c>
      <c r="H24" s="186" t="s">
        <v>276</v>
      </c>
      <c r="I24" s="237">
        <v>0</v>
      </c>
    </row>
    <row r="25" spans="2:9" ht="12.75" thickBot="1">
      <c r="B25" s="182"/>
      <c r="C25" s="184"/>
      <c r="D25" s="447" t="s">
        <v>483</v>
      </c>
      <c r="E25" s="182" t="s">
        <v>226</v>
      </c>
      <c r="F25" s="237">
        <v>0</v>
      </c>
      <c r="G25" s="182"/>
      <c r="H25" s="186" t="s">
        <v>479</v>
      </c>
      <c r="I25" s="237">
        <v>0</v>
      </c>
    </row>
    <row r="26" spans="2:9" ht="12.75" thickTop="1">
      <c r="B26" s="4"/>
      <c r="C26" s="4"/>
      <c r="D26" s="447"/>
      <c r="F26" s="608"/>
      <c r="G26" s="182"/>
      <c r="H26" s="186"/>
      <c r="I26" s="607"/>
    </row>
    <row r="27" spans="2:9" ht="12">
      <c r="B27" s="4"/>
      <c r="C27" s="239"/>
      <c r="D27" s="447" t="s">
        <v>484</v>
      </c>
      <c r="E27" s="182" t="s">
        <v>227</v>
      </c>
      <c r="F27" s="237">
        <v>0</v>
      </c>
      <c r="G27" s="447" t="s">
        <v>483</v>
      </c>
      <c r="H27" s="186" t="s">
        <v>199</v>
      </c>
      <c r="I27" s="237">
        <v>0</v>
      </c>
    </row>
    <row r="28" spans="4:9" ht="12.75" thickBot="1">
      <c r="D28" s="447" t="s">
        <v>485</v>
      </c>
      <c r="E28" s="182" t="s">
        <v>228</v>
      </c>
      <c r="F28" s="237">
        <v>0</v>
      </c>
      <c r="G28" s="182"/>
      <c r="H28" s="186"/>
      <c r="I28" s="606"/>
    </row>
    <row r="29" spans="4:9" ht="12.75" thickTop="1">
      <c r="D29" s="447"/>
      <c r="F29" s="608"/>
      <c r="G29" s="182"/>
      <c r="H29" s="186"/>
      <c r="I29" s="607"/>
    </row>
    <row r="30" spans="4:9" ht="12">
      <c r="D30" s="447" t="s">
        <v>486</v>
      </c>
      <c r="E30" s="182" t="s">
        <v>229</v>
      </c>
      <c r="F30" s="237">
        <v>0</v>
      </c>
      <c r="G30" s="447" t="s">
        <v>484</v>
      </c>
      <c r="H30" s="186" t="s">
        <v>201</v>
      </c>
      <c r="I30" s="237">
        <v>0</v>
      </c>
    </row>
    <row r="31" spans="4:9" ht="12.75" thickBot="1">
      <c r="D31" s="447" t="s">
        <v>487</v>
      </c>
      <c r="E31" s="182" t="s">
        <v>230</v>
      </c>
      <c r="F31" s="237">
        <v>0</v>
      </c>
      <c r="G31" s="182"/>
      <c r="H31" s="186"/>
      <c r="I31" s="606"/>
    </row>
    <row r="32" spans="2:9" ht="13.5" thickBot="1" thickTop="1">
      <c r="B32" s="182"/>
      <c r="C32" s="187"/>
      <c r="D32" s="182"/>
      <c r="E32" s="182"/>
      <c r="F32" s="606"/>
      <c r="G32" s="182"/>
      <c r="H32" s="186"/>
      <c r="I32" s="607"/>
    </row>
    <row r="33" spans="2:9" ht="12.75" thickTop="1">
      <c r="B33" s="182"/>
      <c r="C33" s="187"/>
      <c r="D33" s="182"/>
      <c r="E33" s="182"/>
      <c r="F33" s="609"/>
      <c r="G33" s="182"/>
      <c r="H33" s="186"/>
      <c r="I33" s="607"/>
    </row>
    <row r="34" spans="2:9" ht="12">
      <c r="B34" s="182"/>
      <c r="C34" s="187"/>
      <c r="D34" s="447" t="s">
        <v>488</v>
      </c>
      <c r="E34" s="182" t="s">
        <v>489</v>
      </c>
      <c r="F34" s="237">
        <v>0</v>
      </c>
      <c r="G34" s="447" t="s">
        <v>485</v>
      </c>
      <c r="H34" s="186" t="s">
        <v>203</v>
      </c>
      <c r="I34" s="237">
        <v>0</v>
      </c>
    </row>
    <row r="35" spans="2:9" ht="12.75" thickBot="1">
      <c r="B35" s="182"/>
      <c r="C35" s="187"/>
      <c r="D35" s="447"/>
      <c r="E35" s="182"/>
      <c r="F35" s="606"/>
      <c r="G35" s="182"/>
      <c r="I35" s="606"/>
    </row>
    <row r="36" spans="2:9" ht="12.75" thickTop="1">
      <c r="B36" s="182"/>
      <c r="C36" s="187"/>
      <c r="D36" s="447"/>
      <c r="E36" s="182"/>
      <c r="F36" s="609"/>
      <c r="G36" s="182"/>
      <c r="I36" s="607"/>
    </row>
    <row r="37" spans="2:9" ht="12">
      <c r="B37" s="182"/>
      <c r="C37" s="187"/>
      <c r="D37" s="447" t="s">
        <v>490</v>
      </c>
      <c r="E37" s="182" t="s">
        <v>491</v>
      </c>
      <c r="F37" s="237">
        <v>0</v>
      </c>
      <c r="G37" s="182"/>
      <c r="I37" s="608"/>
    </row>
    <row r="38" spans="2:9" ht="12">
      <c r="B38" s="182"/>
      <c r="C38" s="187"/>
      <c r="D38" s="447" t="s">
        <v>492</v>
      </c>
      <c r="E38" s="182" t="s">
        <v>493</v>
      </c>
      <c r="F38" s="237">
        <v>0</v>
      </c>
      <c r="G38" s="182"/>
      <c r="H38" s="181" t="s">
        <v>205</v>
      </c>
      <c r="I38" s="610"/>
    </row>
    <row r="39" spans="2:9" ht="12">
      <c r="B39" s="182"/>
      <c r="C39" s="187"/>
      <c r="D39" s="447" t="s">
        <v>494</v>
      </c>
      <c r="E39" s="182" t="s">
        <v>495</v>
      </c>
      <c r="F39" s="237">
        <v>0</v>
      </c>
      <c r="G39" s="182"/>
      <c r="H39" s="182"/>
      <c r="I39" s="607"/>
    </row>
    <row r="40" spans="2:9" ht="12">
      <c r="B40" s="182"/>
      <c r="C40" s="187"/>
      <c r="D40" s="182"/>
      <c r="E40" s="182"/>
      <c r="F40" s="237">
        <v>0</v>
      </c>
      <c r="G40" s="447" t="s">
        <v>475</v>
      </c>
      <c r="H40" s="182" t="s">
        <v>206</v>
      </c>
      <c r="I40" s="237">
        <v>0</v>
      </c>
    </row>
    <row r="41" spans="2:9" ht="12">
      <c r="B41" s="182"/>
      <c r="C41" s="187"/>
      <c r="D41" s="182"/>
      <c r="E41" s="182"/>
      <c r="F41" s="607"/>
      <c r="G41" s="447" t="s">
        <v>476</v>
      </c>
      <c r="H41" s="182" t="s">
        <v>277</v>
      </c>
      <c r="I41" s="237">
        <v>0</v>
      </c>
    </row>
    <row r="42" spans="2:9" ht="12">
      <c r="B42" s="182"/>
      <c r="C42" s="187"/>
      <c r="D42" s="447" t="s">
        <v>496</v>
      </c>
      <c r="E42" s="182" t="s">
        <v>202</v>
      </c>
      <c r="F42" s="237">
        <v>0</v>
      </c>
      <c r="G42" s="447" t="s">
        <v>477</v>
      </c>
      <c r="H42" s="182" t="s">
        <v>278</v>
      </c>
      <c r="I42" s="237">
        <v>0</v>
      </c>
    </row>
    <row r="43" spans="2:9" ht="12.75" thickBot="1">
      <c r="B43" s="182"/>
      <c r="C43" s="187"/>
      <c r="D43" s="182"/>
      <c r="E43" s="182"/>
      <c r="F43" s="606"/>
      <c r="G43" s="447" t="s">
        <v>478</v>
      </c>
      <c r="H43" s="182" t="s">
        <v>279</v>
      </c>
      <c r="I43" s="237">
        <v>0</v>
      </c>
    </row>
    <row r="44" spans="2:9" ht="13.5" thickBot="1" thickTop="1">
      <c r="B44" s="182"/>
      <c r="C44" s="187"/>
      <c r="D44" s="182"/>
      <c r="E44" s="182"/>
      <c r="F44" s="607"/>
      <c r="H44" s="182"/>
      <c r="I44" s="606"/>
    </row>
    <row r="45" spans="2:9" ht="12.75" thickTop="1">
      <c r="B45" s="182"/>
      <c r="C45" s="187"/>
      <c r="D45" s="447" t="s">
        <v>497</v>
      </c>
      <c r="E45" s="182" t="s">
        <v>204</v>
      </c>
      <c r="F45" s="237">
        <v>0</v>
      </c>
      <c r="G45" s="182"/>
      <c r="H45" s="4"/>
      <c r="I45" s="611"/>
    </row>
    <row r="46" spans="2:9" ht="12.75" thickBot="1">
      <c r="B46" s="182"/>
      <c r="C46" s="187"/>
      <c r="D46" s="182"/>
      <c r="E46" s="182"/>
      <c r="F46" s="606"/>
      <c r="G46" s="447" t="s">
        <v>480</v>
      </c>
      <c r="H46" s="182" t="s">
        <v>208</v>
      </c>
      <c r="I46" s="237">
        <v>0</v>
      </c>
    </row>
    <row r="47" spans="2:9" ht="13.5" thickBot="1" thickTop="1">
      <c r="B47" s="182"/>
      <c r="C47" s="187"/>
      <c r="D47" s="182"/>
      <c r="E47" s="182"/>
      <c r="F47" s="607"/>
      <c r="G47" s="182"/>
      <c r="H47" s="182"/>
      <c r="I47" s="612"/>
    </row>
    <row r="48" spans="2:9" ht="12.75" customHeight="1" thickTop="1">
      <c r="B48" s="182"/>
      <c r="C48" s="187"/>
      <c r="D48" s="447" t="s">
        <v>498</v>
      </c>
      <c r="E48" s="705" t="s">
        <v>499</v>
      </c>
      <c r="F48" s="607"/>
      <c r="G48" s="182"/>
      <c r="I48" s="608"/>
    </row>
    <row r="49" spans="2:9" ht="12">
      <c r="B49" s="182"/>
      <c r="C49" s="187"/>
      <c r="D49" s="182"/>
      <c r="E49" s="705"/>
      <c r="F49" s="237">
        <v>0</v>
      </c>
      <c r="G49" s="182"/>
      <c r="I49" s="608"/>
    </row>
    <row r="50" spans="2:9" ht="12.75" thickBot="1">
      <c r="B50" s="182"/>
      <c r="C50" s="187"/>
      <c r="D50" s="182"/>
      <c r="E50" s="182"/>
      <c r="F50" s="606"/>
      <c r="G50" s="182"/>
      <c r="I50" s="608"/>
    </row>
    <row r="51" spans="2:7" ht="12.75" thickTop="1">
      <c r="B51" s="182"/>
      <c r="C51" s="187"/>
      <c r="D51" s="182"/>
      <c r="E51" s="188"/>
      <c r="F51" s="607"/>
      <c r="G51" s="182"/>
    </row>
    <row r="52" spans="2:7" ht="12">
      <c r="B52" s="182"/>
      <c r="C52" s="187"/>
      <c r="D52" s="447" t="s">
        <v>500</v>
      </c>
      <c r="E52" s="182" t="s">
        <v>209</v>
      </c>
      <c r="F52" s="237">
        <v>0</v>
      </c>
      <c r="G52" s="182"/>
    </row>
    <row r="53" spans="2:7" ht="12.75" thickBot="1">
      <c r="B53" s="182"/>
      <c r="C53" s="187"/>
      <c r="D53" s="182"/>
      <c r="E53" s="188"/>
      <c r="F53" s="606"/>
      <c r="G53" s="182"/>
    </row>
    <row r="54" spans="2:7" ht="12.75" thickTop="1">
      <c r="B54" s="182"/>
      <c r="C54" s="187"/>
      <c r="D54" s="182"/>
      <c r="E54" s="182"/>
      <c r="F54" s="607"/>
      <c r="G54" s="182"/>
    </row>
    <row r="55" spans="2:7" ht="12">
      <c r="B55" s="182"/>
      <c r="C55" s="187"/>
      <c r="D55" s="447" t="s">
        <v>501</v>
      </c>
      <c r="E55" s="188" t="s">
        <v>207</v>
      </c>
      <c r="F55" s="237">
        <v>0</v>
      </c>
      <c r="G55" s="182"/>
    </row>
    <row r="56" spans="2:7" ht="12.75" thickBot="1">
      <c r="B56" s="182"/>
      <c r="C56" s="187"/>
      <c r="D56" s="122"/>
      <c r="E56" s="182"/>
      <c r="F56" s="606"/>
      <c r="G56" s="182"/>
    </row>
    <row r="57" spans="2:7" ht="12.75" thickTop="1">
      <c r="B57" s="182"/>
      <c r="C57" s="187"/>
      <c r="D57" s="122"/>
      <c r="E57" s="182"/>
      <c r="F57" s="607"/>
      <c r="G57" s="182"/>
    </row>
    <row r="58" spans="2:7" ht="12">
      <c r="B58" s="182"/>
      <c r="C58" s="187"/>
      <c r="D58" s="447" t="s">
        <v>502</v>
      </c>
      <c r="E58" s="182" t="s">
        <v>210</v>
      </c>
      <c r="F58" s="237">
        <v>0</v>
      </c>
      <c r="G58" s="182"/>
    </row>
    <row r="59" spans="2:7" ht="12.75" thickBot="1">
      <c r="B59" s="4"/>
      <c r="C59" s="239"/>
      <c r="D59" s="122"/>
      <c r="E59" s="182"/>
      <c r="F59" s="606"/>
      <c r="G59" s="70"/>
    </row>
    <row r="60" spans="2:7" ht="12.75" thickTop="1">
      <c r="B60" s="188"/>
      <c r="C60" s="239"/>
      <c r="D60" s="122"/>
      <c r="E60" s="189"/>
      <c r="F60" s="121"/>
      <c r="G60" s="122"/>
    </row>
    <row r="61" spans="2:7" ht="12">
      <c r="B61" s="4"/>
      <c r="C61" s="239"/>
      <c r="D61" s="122"/>
      <c r="E61" s="181" t="s">
        <v>211</v>
      </c>
      <c r="F61" s="181"/>
      <c r="G61" s="122"/>
    </row>
    <row r="62" spans="2:5" ht="12">
      <c r="B62" s="4"/>
      <c r="C62"/>
      <c r="E62" s="449" t="s">
        <v>509</v>
      </c>
    </row>
    <row r="63" spans="2:3" ht="12">
      <c r="B63" s="4"/>
      <c r="C63"/>
    </row>
    <row r="64" spans="2:9" ht="12">
      <c r="B64" s="4"/>
      <c r="C64" s="239"/>
      <c r="D64" s="447" t="s">
        <v>475</v>
      </c>
      <c r="E64" s="182" t="s">
        <v>212</v>
      </c>
      <c r="F64" s="237">
        <v>0</v>
      </c>
      <c r="G64" s="122"/>
      <c r="H64" s="189"/>
      <c r="I64" s="121"/>
    </row>
    <row r="65" spans="2:9" ht="12">
      <c r="B65" s="4"/>
      <c r="C65" s="239"/>
      <c r="D65" s="447"/>
      <c r="E65" s="182"/>
      <c r="F65" s="183"/>
      <c r="G65" s="122"/>
      <c r="H65" s="189"/>
      <c r="I65" s="121"/>
    </row>
    <row r="66" spans="2:9" ht="12">
      <c r="B66" s="4"/>
      <c r="C66" s="239"/>
      <c r="D66" s="447"/>
      <c r="E66" s="182"/>
      <c r="F66" s="182"/>
      <c r="G66" s="122"/>
      <c r="H66" s="189"/>
      <c r="I66" s="121"/>
    </row>
    <row r="67" spans="2:9" ht="12">
      <c r="B67" s="4"/>
      <c r="C67" s="239"/>
      <c r="D67" s="447" t="s">
        <v>476</v>
      </c>
      <c r="E67" s="8" t="s">
        <v>214</v>
      </c>
      <c r="F67" s="183">
        <v>0</v>
      </c>
      <c r="G67" s="122"/>
      <c r="H67" s="189"/>
      <c r="I67" s="121"/>
    </row>
    <row r="68" spans="2:7" ht="12.75" thickBot="1">
      <c r="B68" s="4"/>
      <c r="C68" s="239"/>
      <c r="D68" s="122"/>
      <c r="E68" s="4"/>
      <c r="F68" s="184"/>
      <c r="G68" s="122"/>
    </row>
    <row r="69" spans="2:7" ht="12.75" thickTop="1">
      <c r="B69" s="4"/>
      <c r="C69" s="239"/>
      <c r="D69" s="122"/>
      <c r="E69" s="4"/>
      <c r="F69" s="186"/>
      <c r="G69" s="122"/>
    </row>
    <row r="70" spans="2:7" ht="12">
      <c r="B70" s="4"/>
      <c r="C70" s="239"/>
      <c r="D70" s="447" t="s">
        <v>477</v>
      </c>
      <c r="E70" s="4" t="s">
        <v>231</v>
      </c>
      <c r="F70" s="183">
        <v>0</v>
      </c>
      <c r="G70" s="122"/>
    </row>
    <row r="71" spans="2:7" ht="12">
      <c r="B71" s="4"/>
      <c r="C71" s="239"/>
      <c r="D71" s="447" t="s">
        <v>478</v>
      </c>
      <c r="E71" s="182" t="s">
        <v>232</v>
      </c>
      <c r="F71" s="183">
        <v>0</v>
      </c>
      <c r="G71" s="122"/>
    </row>
    <row r="72" spans="2:7" ht="12">
      <c r="B72" s="4"/>
      <c r="C72" s="239"/>
      <c r="D72" s="447" t="s">
        <v>480</v>
      </c>
      <c r="E72" s="182" t="s">
        <v>233</v>
      </c>
      <c r="F72" s="183">
        <v>0</v>
      </c>
      <c r="G72" s="122"/>
    </row>
    <row r="73" spans="2:7" ht="12.75" thickBot="1">
      <c r="B73" s="4"/>
      <c r="C73" s="239"/>
      <c r="E73" s="186"/>
      <c r="F73" s="185"/>
      <c r="G73" s="122"/>
    </row>
    <row r="74" spans="2:7" ht="12.75" thickTop="1">
      <c r="B74" s="4"/>
      <c r="C74" s="239"/>
      <c r="E74" s="182"/>
      <c r="F74" s="187"/>
      <c r="G74" s="122"/>
    </row>
    <row r="75" spans="4:6" ht="12">
      <c r="D75" s="447" t="s">
        <v>481</v>
      </c>
      <c r="E75" s="182" t="s">
        <v>213</v>
      </c>
      <c r="F75" s="183">
        <v>0</v>
      </c>
    </row>
    <row r="76" spans="5:6" ht="12.75" thickBot="1">
      <c r="E76" s="182"/>
      <c r="F76" s="184"/>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&amp;CHolmes Master Trust Investor Report - June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15"/>
  <sheetViews>
    <sheetView view="pageLayout" workbookViewId="0" topLeftCell="A1">
      <selection activeCell="E30" sqref="E30"/>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2.00390625" style="0" bestFit="1" customWidth="1"/>
    <col min="7" max="7" width="14.140625" style="0" bestFit="1" customWidth="1"/>
    <col min="8" max="8" width="14.28125" style="0" customWidth="1"/>
    <col min="9" max="9" width="16.8515625" style="0" customWidth="1"/>
    <col min="10" max="10" width="17.00390625" style="0" bestFit="1" customWidth="1"/>
    <col min="11" max="11" width="13.28125" style="0" customWidth="1"/>
    <col min="12" max="12" width="11.8515625" style="0" customWidth="1"/>
    <col min="13" max="13" width="13.7109375" style="0" customWidth="1"/>
  </cols>
  <sheetData>
    <row r="1" spans="2:14" ht="15" customHeight="1" thickBot="1">
      <c r="B1" s="547" t="s">
        <v>257</v>
      </c>
      <c r="C1" s="547"/>
      <c r="D1" s="218"/>
      <c r="E1" s="218"/>
      <c r="F1" s="218"/>
      <c r="G1" s="218"/>
      <c r="H1" s="218"/>
      <c r="I1" s="218"/>
      <c r="J1" s="218"/>
      <c r="K1" s="218"/>
      <c r="L1" s="218"/>
      <c r="M1" s="218"/>
      <c r="N1" s="218"/>
    </row>
    <row r="3" spans="1:13" ht="12.75" thickBot="1">
      <c r="A3" s="1"/>
      <c r="B3" s="190"/>
      <c r="C3" s="190"/>
      <c r="D3" s="190"/>
      <c r="E3" s="190"/>
      <c r="F3" s="190"/>
      <c r="G3" s="190"/>
      <c r="H3" s="190"/>
      <c r="I3" s="190"/>
      <c r="J3" s="190"/>
      <c r="K3" s="190"/>
      <c r="L3" s="190"/>
      <c r="M3" s="190"/>
    </row>
    <row r="4" spans="1:13" ht="16.5" customHeight="1">
      <c r="A4" s="548"/>
      <c r="B4" s="573" t="s">
        <v>256</v>
      </c>
      <c r="C4" s="573" t="s">
        <v>452</v>
      </c>
      <c r="D4" s="574" t="s">
        <v>215</v>
      </c>
      <c r="E4" s="575" t="s">
        <v>216</v>
      </c>
      <c r="F4" s="575" t="s">
        <v>524</v>
      </c>
      <c r="G4" s="575" t="s">
        <v>525</v>
      </c>
      <c r="H4" s="575" t="s">
        <v>217</v>
      </c>
      <c r="I4" s="575" t="s">
        <v>218</v>
      </c>
      <c r="J4" s="575" t="s">
        <v>219</v>
      </c>
      <c r="K4" s="574" t="s">
        <v>220</v>
      </c>
      <c r="L4" s="575" t="s">
        <v>221</v>
      </c>
      <c r="M4" s="575" t="s">
        <v>222</v>
      </c>
    </row>
    <row r="5" spans="1:13" ht="12">
      <c r="A5" s="1"/>
      <c r="B5" s="602" t="s">
        <v>541</v>
      </c>
      <c r="C5" s="602" t="s">
        <v>451</v>
      </c>
      <c r="D5" s="603">
        <v>500000000</v>
      </c>
      <c r="E5" s="603" t="s">
        <v>350</v>
      </c>
      <c r="F5" s="601">
        <v>0.0013</v>
      </c>
      <c r="G5" s="659">
        <v>0.0036875</v>
      </c>
      <c r="H5" s="603">
        <v>158767.3611111111</v>
      </c>
      <c r="I5" s="603">
        <v>316575914.32</v>
      </c>
      <c r="J5" s="601" t="s">
        <v>351</v>
      </c>
      <c r="K5" s="601">
        <v>-0.00145</v>
      </c>
      <c r="L5" s="601"/>
      <c r="M5" s="641"/>
    </row>
    <row r="6" spans="1:13" ht="12.75" thickBot="1">
      <c r="A6" s="1"/>
      <c r="B6" s="604" t="s">
        <v>530</v>
      </c>
      <c r="C6" s="604" t="s">
        <v>451</v>
      </c>
      <c r="D6" s="605">
        <v>500000000</v>
      </c>
      <c r="E6" s="605" t="s">
        <v>350</v>
      </c>
      <c r="F6" s="436">
        <v>0.002</v>
      </c>
      <c r="G6" s="660">
        <v>0.0043875</v>
      </c>
      <c r="H6" s="605">
        <v>188906.25</v>
      </c>
      <c r="I6" s="605">
        <v>324464344.05</v>
      </c>
      <c r="J6" s="436" t="s">
        <v>351</v>
      </c>
      <c r="K6" s="436">
        <v>-0.00075</v>
      </c>
      <c r="L6" s="436"/>
      <c r="M6" s="642"/>
    </row>
    <row r="7" spans="1:13" ht="12">
      <c r="A7" s="1"/>
      <c r="B7" s="572"/>
      <c r="C7" s="572"/>
      <c r="D7" s="549"/>
      <c r="E7" s="549"/>
      <c r="F7" s="566"/>
      <c r="G7" s="566"/>
      <c r="H7" s="549"/>
      <c r="I7" s="549"/>
      <c r="J7" s="566"/>
      <c r="K7" s="566"/>
      <c r="L7" s="566"/>
      <c r="M7" s="640"/>
    </row>
    <row r="9" spans="2:14" ht="12.75" thickBot="1">
      <c r="B9" s="547" t="s">
        <v>334</v>
      </c>
      <c r="C9" s="547"/>
      <c r="D9" s="218"/>
      <c r="E9" s="218"/>
      <c r="F9" s="218"/>
      <c r="G9" s="218"/>
      <c r="H9" s="218"/>
      <c r="I9" s="218"/>
      <c r="J9" s="218"/>
      <c r="K9" s="218"/>
      <c r="L9" s="218"/>
      <c r="M9" s="218"/>
      <c r="N9" s="218"/>
    </row>
    <row r="11" ht="12.75" thickBot="1"/>
    <row r="12" spans="2:5" ht="12.75" thickBot="1">
      <c r="B12" s="586" t="s">
        <v>256</v>
      </c>
      <c r="C12" s="587" t="s">
        <v>223</v>
      </c>
      <c r="D12" s="588" t="s">
        <v>335</v>
      </c>
      <c r="E12" s="613"/>
    </row>
    <row r="13" spans="2:5" ht="12.75" thickBot="1">
      <c r="B13" s="589"/>
      <c r="C13" s="590"/>
      <c r="D13" s="591"/>
      <c r="E13" s="613"/>
    </row>
    <row r="15" ht="12">
      <c r="B15" t="s">
        <v>584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&amp;CHolmes Master Trust Investor Report - June 2012</oddHeader>
    <oddFooter>&amp;C&amp;A</oddFooter>
  </headerFooter>
</worksheet>
</file>

<file path=xl/worksheets/sheet12.xml><?xml version="1.0" encoding="utf-8"?>
<worksheet xmlns="http://schemas.openxmlformats.org/spreadsheetml/2006/main" xmlns:r="http://schemas.openxmlformats.org/officeDocument/2006/relationships">
  <dimension ref="A2:C44"/>
  <sheetViews>
    <sheetView view="pageLayout" workbookViewId="0" topLeftCell="A1">
      <selection activeCell="B23" sqref="B23"/>
    </sheetView>
  </sheetViews>
  <sheetFormatPr defaultColWidth="9.140625" defaultRowHeight="12"/>
  <cols>
    <col min="1" max="1" width="6.421875" style="0" customWidth="1"/>
    <col min="2" max="2" width="123.7109375" style="0" customWidth="1"/>
    <col min="3" max="3" width="50.00390625" style="0" customWidth="1"/>
    <col min="4" max="5" width="65.8515625" style="0" customWidth="1"/>
  </cols>
  <sheetData>
    <row r="1" ht="12.75" thickBot="1"/>
    <row r="2" spans="1:3" ht="12.75" thickBot="1">
      <c r="A2" s="4"/>
      <c r="B2" s="567" t="s">
        <v>146</v>
      </c>
      <c r="C2" s="568"/>
    </row>
    <row r="3" spans="1:3" ht="12">
      <c r="A3" s="4"/>
      <c r="B3" s="86" t="s">
        <v>147</v>
      </c>
      <c r="C3" s="178"/>
    </row>
    <row r="4" spans="1:3" ht="12">
      <c r="A4" s="4"/>
      <c r="B4" s="98" t="s">
        <v>428</v>
      </c>
      <c r="C4" s="179" t="s">
        <v>148</v>
      </c>
    </row>
    <row r="5" spans="1:3" ht="12">
      <c r="A5" s="4"/>
      <c r="B5" s="98"/>
      <c r="C5" s="179"/>
    </row>
    <row r="6" spans="1:3" ht="12">
      <c r="A6" s="4"/>
      <c r="B6" s="87" t="s">
        <v>149</v>
      </c>
      <c r="C6" s="179"/>
    </row>
    <row r="7" spans="1:3" ht="12">
      <c r="A7" s="4"/>
      <c r="B7" s="98" t="s">
        <v>174</v>
      </c>
      <c r="C7" s="179" t="s">
        <v>148</v>
      </c>
    </row>
    <row r="8" spans="1:3" ht="12">
      <c r="A8" s="4"/>
      <c r="B8" s="98" t="s">
        <v>427</v>
      </c>
      <c r="C8" s="179" t="s">
        <v>148</v>
      </c>
    </row>
    <row r="9" spans="1:3" ht="12">
      <c r="A9" s="4"/>
      <c r="B9" s="98" t="s">
        <v>337</v>
      </c>
      <c r="C9" s="179" t="s">
        <v>148</v>
      </c>
    </row>
    <row r="10" spans="1:3" ht="12">
      <c r="A10" s="4"/>
      <c r="B10" s="98"/>
      <c r="C10" s="179"/>
    </row>
    <row r="11" spans="1:3" ht="12">
      <c r="A11" s="4"/>
      <c r="B11" s="98"/>
      <c r="C11" s="179"/>
    </row>
    <row r="12" spans="1:3" ht="12">
      <c r="A12" s="4"/>
      <c r="B12" s="87" t="s">
        <v>150</v>
      </c>
      <c r="C12" s="179"/>
    </row>
    <row r="13" spans="1:3" ht="12">
      <c r="A13" s="4"/>
      <c r="B13" s="98"/>
      <c r="C13" s="179"/>
    </row>
    <row r="14" spans="1:3" ht="42" customHeight="1">
      <c r="A14" s="4"/>
      <c r="B14" s="297" t="s">
        <v>429</v>
      </c>
      <c r="C14" s="618"/>
    </row>
    <row r="15" spans="1:3" ht="48">
      <c r="A15" s="4"/>
      <c r="B15" s="296" t="s">
        <v>533</v>
      </c>
      <c r="C15" s="229" t="s">
        <v>148</v>
      </c>
    </row>
    <row r="16" spans="1:3" ht="12">
      <c r="A16" s="4"/>
      <c r="B16" s="98"/>
      <c r="C16" s="179"/>
    </row>
    <row r="17" spans="1:3" ht="12.75" thickBot="1">
      <c r="A17" s="4"/>
      <c r="B17" s="99" t="s">
        <v>338</v>
      </c>
      <c r="C17" s="125"/>
    </row>
    <row r="18" spans="1:3" ht="12">
      <c r="A18" s="4"/>
      <c r="B18" s="70"/>
      <c r="C18" s="100"/>
    </row>
    <row r="19" spans="1:3" ht="12">
      <c r="A19" s="2"/>
      <c r="B19" s="13"/>
      <c r="C19" s="3"/>
    </row>
    <row r="20" spans="1:3" ht="12">
      <c r="A20" s="4"/>
      <c r="B20" s="81" t="s">
        <v>151</v>
      </c>
      <c r="C20" s="101"/>
    </row>
    <row r="21" spans="1:2" ht="12">
      <c r="A21" s="569">
        <v>1</v>
      </c>
      <c r="B21" s="180" t="s">
        <v>453</v>
      </c>
    </row>
    <row r="22" ht="24">
      <c r="B22" s="14" t="s">
        <v>609</v>
      </c>
    </row>
    <row r="23" spans="1:2" ht="12">
      <c r="A23" s="569">
        <v>2</v>
      </c>
      <c r="B23" s="180" t="s">
        <v>454</v>
      </c>
    </row>
    <row r="24" ht="12" customHeight="1">
      <c r="B24" s="706" t="s">
        <v>455</v>
      </c>
    </row>
    <row r="25" ht="12">
      <c r="B25" s="706"/>
    </row>
    <row r="26" ht="12">
      <c r="B26" s="706"/>
    </row>
    <row r="27" spans="1:2" ht="12">
      <c r="A27" s="569">
        <v>3</v>
      </c>
      <c r="B27" s="180" t="s">
        <v>512</v>
      </c>
    </row>
    <row r="28" ht="12" customHeight="1">
      <c r="B28" s="14" t="s">
        <v>511</v>
      </c>
    </row>
    <row r="29" spans="1:2" ht="12">
      <c r="A29" s="569">
        <v>4</v>
      </c>
      <c r="B29" s="180" t="s">
        <v>528</v>
      </c>
    </row>
    <row r="30" ht="12" customHeight="1">
      <c r="B30" s="707" t="s">
        <v>529</v>
      </c>
    </row>
    <row r="31" ht="12">
      <c r="B31" s="707"/>
    </row>
    <row r="32" ht="12">
      <c r="B32" s="707"/>
    </row>
    <row r="33" ht="12">
      <c r="B33" s="707"/>
    </row>
    <row r="34" spans="1:2" ht="12">
      <c r="A34" s="569">
        <v>5</v>
      </c>
      <c r="B34" s="18" t="s">
        <v>534</v>
      </c>
    </row>
    <row r="35" spans="1:2" ht="12">
      <c r="A35" s="569"/>
      <c r="B35" s="18" t="s">
        <v>535</v>
      </c>
    </row>
    <row r="36" spans="1:2" ht="12">
      <c r="A36" s="569">
        <v>6</v>
      </c>
      <c r="B36" s="18" t="s">
        <v>536</v>
      </c>
    </row>
    <row r="37" spans="1:2" ht="12">
      <c r="A37" s="569"/>
      <c r="B37" s="18" t="s">
        <v>559</v>
      </c>
    </row>
    <row r="38" spans="1:2" ht="12">
      <c r="A38" s="569">
        <v>7</v>
      </c>
      <c r="B38" s="18" t="s">
        <v>537</v>
      </c>
    </row>
    <row r="39" spans="1:2" ht="12">
      <c r="A39" s="569"/>
      <c r="B39" s="18" t="s">
        <v>558</v>
      </c>
    </row>
    <row r="40" spans="1:2" ht="12">
      <c r="A40" s="569">
        <v>8</v>
      </c>
      <c r="B40" s="18" t="s">
        <v>126</v>
      </c>
    </row>
    <row r="41" spans="1:2" ht="12">
      <c r="A41" s="569"/>
      <c r="B41" s="18" t="s">
        <v>538</v>
      </c>
    </row>
    <row r="42" spans="1:2" ht="12">
      <c r="A42" s="569">
        <v>9</v>
      </c>
      <c r="B42" s="18" t="s">
        <v>539</v>
      </c>
    </row>
    <row r="43" spans="1:2" ht="12">
      <c r="A43" s="569"/>
      <c r="B43" s="18" t="s">
        <v>540</v>
      </c>
    </row>
    <row r="44" ht="12">
      <c r="A44" s="569"/>
    </row>
  </sheetData>
  <sheetProtection/>
  <mergeCells count="2">
    <mergeCell ref="B24:B26"/>
    <mergeCell ref="B30:B33"/>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June 2012</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2"/>
  <sheetViews>
    <sheetView view="pageBreakPreview" zoomScale="60" zoomScaleNormal="70" zoomScalePageLayoutView="85" workbookViewId="0" topLeftCell="A1">
      <selection activeCell="D17" sqref="D17"/>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193" t="s">
        <v>234</v>
      </c>
      <c r="C1" s="194"/>
      <c r="D1" s="195"/>
      <c r="E1" s="195"/>
      <c r="F1" s="196"/>
      <c r="G1" s="197"/>
    </row>
    <row r="2" spans="2:7" ht="12.75" thickBot="1">
      <c r="B2" s="193"/>
      <c r="C2" s="198"/>
      <c r="D2" s="199"/>
      <c r="E2" s="199"/>
      <c r="F2" s="196"/>
      <c r="G2" s="197"/>
    </row>
    <row r="3" spans="2:7" ht="12.75" thickBot="1">
      <c r="B3" s="437" t="s">
        <v>456</v>
      </c>
      <c r="C3" s="200" t="s">
        <v>335</v>
      </c>
      <c r="D3" s="201" t="s">
        <v>235</v>
      </c>
      <c r="E3" s="202" t="s">
        <v>236</v>
      </c>
      <c r="F3" s="201" t="s">
        <v>237</v>
      </c>
      <c r="G3" s="438" t="s">
        <v>238</v>
      </c>
    </row>
    <row r="4" spans="2:7" ht="12">
      <c r="B4" s="227" t="s">
        <v>239</v>
      </c>
      <c r="C4" s="178" t="s">
        <v>503</v>
      </c>
      <c r="D4" s="178"/>
      <c r="E4" s="220"/>
      <c r="F4" s="579"/>
      <c r="G4" s="221"/>
    </row>
    <row r="5" spans="2:7" ht="12">
      <c r="B5" s="223" t="s">
        <v>200</v>
      </c>
      <c r="C5" s="224" t="s">
        <v>265</v>
      </c>
      <c r="D5" s="224"/>
      <c r="E5" s="224"/>
      <c r="F5" s="580"/>
      <c r="G5" s="224"/>
    </row>
    <row r="6" spans="2:7" ht="12">
      <c r="B6" s="227" t="s">
        <v>240</v>
      </c>
      <c r="C6" s="439" t="s">
        <v>266</v>
      </c>
      <c r="D6" s="439"/>
      <c r="E6" s="439"/>
      <c r="F6" s="440"/>
      <c r="G6" s="441"/>
    </row>
    <row r="7" spans="2:7" ht="12">
      <c r="B7" s="670" t="s">
        <v>194</v>
      </c>
      <c r="C7" s="673" t="s">
        <v>241</v>
      </c>
      <c r="D7" s="673" t="s">
        <v>552</v>
      </c>
      <c r="E7" s="673" t="str">
        <f>VLOOKUP(C7,'[2]Bloomberg Ratings'!$A$13:$C$22,3,FALSE)</f>
        <v>F1 / P-1 / A-1</v>
      </c>
      <c r="F7" s="581" t="s">
        <v>121</v>
      </c>
      <c r="G7" s="226" t="s">
        <v>508</v>
      </c>
    </row>
    <row r="8" spans="2:7" ht="24">
      <c r="B8" s="670"/>
      <c r="C8" s="673"/>
      <c r="D8" s="673"/>
      <c r="E8" s="673"/>
      <c r="F8" s="581" t="s">
        <v>457</v>
      </c>
      <c r="G8" s="226" t="s">
        <v>458</v>
      </c>
    </row>
    <row r="9" spans="2:7" ht="12">
      <c r="B9" s="670"/>
      <c r="C9" s="673"/>
      <c r="D9" s="673"/>
      <c r="E9" s="673"/>
      <c r="F9" s="581" t="s">
        <v>258</v>
      </c>
      <c r="G9" s="226" t="s">
        <v>459</v>
      </c>
    </row>
    <row r="10" spans="2:7" ht="12">
      <c r="B10" s="670"/>
      <c r="C10" s="673"/>
      <c r="D10" s="673"/>
      <c r="E10" s="673"/>
      <c r="F10" s="581" t="s">
        <v>460</v>
      </c>
      <c r="G10" s="226" t="s">
        <v>461</v>
      </c>
    </row>
    <row r="11" spans="2:7" ht="12">
      <c r="B11" s="670"/>
      <c r="C11" s="673"/>
      <c r="D11" s="673"/>
      <c r="E11" s="673"/>
      <c r="F11" s="581" t="s">
        <v>258</v>
      </c>
      <c r="G11" s="226" t="s">
        <v>259</v>
      </c>
    </row>
    <row r="12" spans="2:7" ht="12">
      <c r="B12" s="227" t="s">
        <v>242</v>
      </c>
      <c r="C12" s="179" t="s">
        <v>241</v>
      </c>
      <c r="D12" s="179" t="s">
        <v>552</v>
      </c>
      <c r="E12" s="179" t="str">
        <f>VLOOKUP(C12,'[2]Bloomberg Ratings'!$A$14:C22,3,FALSE)</f>
        <v>F1 / P-1 / A-1</v>
      </c>
      <c r="G12" s="222"/>
    </row>
    <row r="13" spans="2:7" ht="12">
      <c r="B13" s="223" t="s">
        <v>243</v>
      </c>
      <c r="C13" s="224" t="s">
        <v>241</v>
      </c>
      <c r="D13" s="224" t="s">
        <v>552</v>
      </c>
      <c r="E13" s="224" t="str">
        <f>VLOOKUP(C13,'[2]Bloomberg Ratings'!$A$14:C26,3,FALSE)</f>
        <v>F1 / P-1 / A-1</v>
      </c>
      <c r="F13" s="582"/>
      <c r="G13" s="226"/>
    </row>
    <row r="14" spans="2:7" ht="12">
      <c r="B14" s="227" t="s">
        <v>260</v>
      </c>
      <c r="C14" s="179" t="s">
        <v>241</v>
      </c>
      <c r="D14" s="179" t="s">
        <v>552</v>
      </c>
      <c r="E14" s="179" t="str">
        <f>VLOOKUP(C14,'[2]Bloomberg Ratings'!$A$14:C27,3,FALSE)</f>
        <v>F1 / P-1 / A-1</v>
      </c>
      <c r="G14" s="228"/>
    </row>
    <row r="15" spans="2:7" ht="120">
      <c r="B15" s="674" t="s">
        <v>462</v>
      </c>
      <c r="C15" s="673" t="s">
        <v>241</v>
      </c>
      <c r="D15" s="673" t="s">
        <v>552</v>
      </c>
      <c r="E15" s="673" t="str">
        <f>VLOOKUP(C15,'[2]Bloomberg Ratings'!$A$14:C28,3,FALSE)</f>
        <v>F1 / P-1 / A-1</v>
      </c>
      <c r="F15" s="583" t="s">
        <v>600</v>
      </c>
      <c r="G15" s="226" t="s">
        <v>463</v>
      </c>
    </row>
    <row r="16" spans="2:7" ht="48">
      <c r="B16" s="674"/>
      <c r="C16" s="673"/>
      <c r="D16" s="673" t="e">
        <v>#N/A</v>
      </c>
      <c r="E16" s="673" t="e">
        <f>VLOOKUP(C16,'[2]Bloomberg Ratings'!$A$14:C29,3,FALSE)</f>
        <v>#N/A</v>
      </c>
      <c r="F16" s="581" t="s">
        <v>261</v>
      </c>
      <c r="G16" s="226" t="s">
        <v>464</v>
      </c>
    </row>
    <row r="17" spans="2:7" s="440" customFormat="1" ht="132">
      <c r="B17" s="577" t="s">
        <v>465</v>
      </c>
      <c r="C17" s="578" t="s">
        <v>241</v>
      </c>
      <c r="D17" s="229" t="s">
        <v>552</v>
      </c>
      <c r="E17" s="592" t="str">
        <f>VLOOKUP(C17,'[2]Bloomberg Ratings'!$A$14:C30,3,FALSE)</f>
        <v>F1 / P-1 / A-1</v>
      </c>
      <c r="F17" s="442" t="s">
        <v>600</v>
      </c>
      <c r="G17" s="441" t="s">
        <v>466</v>
      </c>
    </row>
    <row r="18" spans="2:7" ht="24">
      <c r="B18" s="670" t="s">
        <v>244</v>
      </c>
      <c r="C18" s="673" t="s">
        <v>241</v>
      </c>
      <c r="D18" s="673" t="s">
        <v>552</v>
      </c>
      <c r="E18" s="673" t="str">
        <f>VLOOKUP(C18,'[2]Bloomberg Ratings'!$A$14:C31,3,FALSE)</f>
        <v>F1 / P-1 / A-1</v>
      </c>
      <c r="F18" s="581" t="s">
        <v>601</v>
      </c>
      <c r="G18" s="226" t="s">
        <v>544</v>
      </c>
    </row>
    <row r="19" spans="2:7" ht="12">
      <c r="B19" s="670"/>
      <c r="C19" s="673"/>
      <c r="D19" s="673"/>
      <c r="E19" s="673"/>
      <c r="F19" s="581" t="s">
        <v>542</v>
      </c>
      <c r="G19" s="226" t="s">
        <v>543</v>
      </c>
    </row>
    <row r="20" spans="2:7" ht="24">
      <c r="B20" s="670"/>
      <c r="C20" s="673"/>
      <c r="D20" s="673" t="e">
        <v>#N/A</v>
      </c>
      <c r="E20" s="673" t="e">
        <f>VLOOKUP(C20,'[2]Bloomberg Ratings'!$A$14:C32,3,FALSE)</f>
        <v>#N/A</v>
      </c>
      <c r="F20" s="581" t="s">
        <v>602</v>
      </c>
      <c r="G20" s="226" t="s">
        <v>262</v>
      </c>
    </row>
    <row r="21" spans="2:7" ht="36" customHeight="1">
      <c r="B21" s="671" t="s">
        <v>467</v>
      </c>
      <c r="C21" s="672" t="s">
        <v>245</v>
      </c>
      <c r="D21" s="672" t="s">
        <v>552</v>
      </c>
      <c r="E21" s="672" t="str">
        <f>VLOOKUP(C21,'[2]Bloomberg Ratings'!$A$14:C33,3,FALSE)</f>
        <v>F1 / P-1 / A-1</v>
      </c>
      <c r="F21" s="442" t="s">
        <v>603</v>
      </c>
      <c r="G21" s="441" t="s">
        <v>263</v>
      </c>
    </row>
    <row r="22" spans="2:7" ht="36" customHeight="1">
      <c r="B22" s="671"/>
      <c r="C22" s="672"/>
      <c r="D22" s="672" t="e">
        <v>#N/A</v>
      </c>
      <c r="E22" s="672" t="e">
        <f>VLOOKUP(C22,'[2]Bloomberg Ratings'!$A$14:C34,3,FALSE)</f>
        <v>#N/A</v>
      </c>
      <c r="F22" s="669" t="s">
        <v>604</v>
      </c>
      <c r="G22" s="669" t="s">
        <v>264</v>
      </c>
    </row>
    <row r="23" spans="2:7" ht="12">
      <c r="B23" s="671"/>
      <c r="C23" s="672"/>
      <c r="D23" s="672" t="e">
        <v>#N/A</v>
      </c>
      <c r="E23" s="672" t="e">
        <f>VLOOKUP(C23,'[2]Bloomberg Ratings'!$A$14:C35,3,FALSE)</f>
        <v>#N/A</v>
      </c>
      <c r="F23" s="669"/>
      <c r="G23" s="669"/>
    </row>
    <row r="24" spans="2:7" ht="12">
      <c r="B24" s="671"/>
      <c r="C24" s="578"/>
      <c r="D24" s="592"/>
      <c r="E24" s="592"/>
      <c r="F24" s="669"/>
      <c r="G24" s="669"/>
    </row>
    <row r="25" spans="2:7" ht="12">
      <c r="B25" s="671"/>
      <c r="C25" s="578" t="s">
        <v>468</v>
      </c>
      <c r="D25" s="654" t="s">
        <v>595</v>
      </c>
      <c r="E25" s="654" t="s">
        <v>598</v>
      </c>
      <c r="F25" s="442" t="s">
        <v>469</v>
      </c>
      <c r="G25" s="576" t="s">
        <v>469</v>
      </c>
    </row>
    <row r="26" spans="2:7" ht="12">
      <c r="B26" s="671"/>
      <c r="C26" s="578" t="s">
        <v>470</v>
      </c>
      <c r="D26" s="654" t="s">
        <v>596</v>
      </c>
      <c r="E26" s="643" t="s">
        <v>506</v>
      </c>
      <c r="F26" s="442" t="s">
        <v>469</v>
      </c>
      <c r="G26" s="576" t="s">
        <v>469</v>
      </c>
    </row>
    <row r="27" spans="2:7" ht="12">
      <c r="B27" s="577"/>
      <c r="C27" s="578" t="s">
        <v>526</v>
      </c>
      <c r="D27" s="656" t="s">
        <v>605</v>
      </c>
      <c r="E27" s="643" t="s">
        <v>506</v>
      </c>
      <c r="F27" s="442" t="s">
        <v>469</v>
      </c>
      <c r="G27" s="576" t="s">
        <v>469</v>
      </c>
    </row>
    <row r="28" spans="2:7" ht="12">
      <c r="B28" s="577"/>
      <c r="C28" s="578" t="s">
        <v>527</v>
      </c>
      <c r="D28" s="654" t="s">
        <v>597</v>
      </c>
      <c r="E28" s="643" t="s">
        <v>506</v>
      </c>
      <c r="F28" s="442" t="s">
        <v>469</v>
      </c>
      <c r="G28" s="576" t="s">
        <v>469</v>
      </c>
    </row>
    <row r="29" spans="2:7" ht="12">
      <c r="B29" s="223" t="s">
        <v>471</v>
      </c>
      <c r="C29" s="224" t="s">
        <v>417</v>
      </c>
      <c r="D29" s="224" t="s">
        <v>554</v>
      </c>
      <c r="E29" s="224" t="s">
        <v>553</v>
      </c>
      <c r="F29" s="584"/>
      <c r="G29" s="225"/>
    </row>
    <row r="30" spans="2:7" ht="12">
      <c r="B30" s="443" t="s">
        <v>472</v>
      </c>
      <c r="C30" s="439" t="s">
        <v>418</v>
      </c>
      <c r="D30" s="439"/>
      <c r="E30" s="439"/>
      <c r="F30" s="442"/>
      <c r="G30" s="576"/>
    </row>
    <row r="31" spans="2:7" ht="12.75" thickBot="1">
      <c r="B31" s="230" t="s">
        <v>473</v>
      </c>
      <c r="C31" s="231" t="s">
        <v>417</v>
      </c>
      <c r="D31" s="444"/>
      <c r="E31" s="444"/>
      <c r="F31" s="585"/>
      <c r="G31" s="444"/>
    </row>
    <row r="32" spans="2:7" ht="12">
      <c r="B32" t="s">
        <v>474</v>
      </c>
      <c r="E32" s="445"/>
      <c r="F32" s="442"/>
      <c r="G32" s="445"/>
    </row>
  </sheetData>
  <sheetProtection/>
  <mergeCells count="18">
    <mergeCell ref="B7:B11"/>
    <mergeCell ref="C7:C11"/>
    <mergeCell ref="D7:D11"/>
    <mergeCell ref="E7:E11"/>
    <mergeCell ref="B15:B16"/>
    <mergeCell ref="C15:C16"/>
    <mergeCell ref="D15:D16"/>
    <mergeCell ref="E15:E16"/>
    <mergeCell ref="G22:G24"/>
    <mergeCell ref="F22:F24"/>
    <mergeCell ref="B18:B20"/>
    <mergeCell ref="B21:B26"/>
    <mergeCell ref="C21:C23"/>
    <mergeCell ref="D21:D23"/>
    <mergeCell ref="E21:E23"/>
    <mergeCell ref="C18:C20"/>
    <mergeCell ref="D18:D20"/>
    <mergeCell ref="E18:E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June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O74"/>
  <sheetViews>
    <sheetView view="pageLayout" zoomScale="85" zoomScalePageLayoutView="85" workbookViewId="0" topLeftCell="E1">
      <selection activeCell="K31" sqref="K31"/>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5.421875" style="1" customWidth="1"/>
    <col min="10" max="10" width="32.140625" style="1" customWidth="1"/>
    <col min="11" max="11" width="21.57421875" style="1" customWidth="1"/>
    <col min="12" max="12" width="12.140625" style="1" customWidth="1"/>
    <col min="13" max="13" width="21.140625" style="1" customWidth="1"/>
    <col min="14" max="14" width="20.7109375" style="1" customWidth="1"/>
    <col min="15" max="16384" width="15.7109375" style="1" customWidth="1"/>
  </cols>
  <sheetData>
    <row r="2" spans="2:14" ht="12.75" thickBot="1">
      <c r="B2" s="42" t="s">
        <v>9</v>
      </c>
      <c r="C2" s="42"/>
      <c r="D2" s="42"/>
      <c r="E2" s="42"/>
      <c r="F2" s="42"/>
      <c r="G2" s="42"/>
      <c r="H2" s="42"/>
      <c r="I2" s="42"/>
      <c r="J2" s="42"/>
      <c r="K2" s="42"/>
      <c r="L2" s="42"/>
      <c r="M2" s="42"/>
      <c r="N2" s="42"/>
    </row>
    <row r="3" ht="12.75" thickBot="1"/>
    <row r="4" spans="2:14" ht="12">
      <c r="B4" s="300" t="s">
        <v>6</v>
      </c>
      <c r="C4" s="301"/>
      <c r="D4" s="302"/>
      <c r="E4" s="302"/>
      <c r="F4" s="303"/>
      <c r="J4" s="304" t="s">
        <v>153</v>
      </c>
      <c r="K4" s="305"/>
      <c r="L4" s="634"/>
      <c r="M4" s="636"/>
      <c r="N4" s="599"/>
    </row>
    <row r="5" spans="2:14" ht="12.75" thickBot="1">
      <c r="B5" s="306"/>
      <c r="C5" s="307"/>
      <c r="D5" s="307"/>
      <c r="E5" s="307"/>
      <c r="F5" s="308"/>
      <c r="J5" s="309"/>
      <c r="K5" s="310"/>
      <c r="L5" s="635"/>
      <c r="M5" s="311"/>
      <c r="N5" s="600"/>
    </row>
    <row r="6" spans="2:14" ht="12">
      <c r="B6" s="620" t="s">
        <v>7</v>
      </c>
      <c r="C6" s="76"/>
      <c r="D6" s="103"/>
      <c r="E6" s="79"/>
      <c r="F6" s="312">
        <v>115191</v>
      </c>
      <c r="J6" s="623" t="s">
        <v>581</v>
      </c>
      <c r="K6" s="43"/>
      <c r="L6" s="628"/>
      <c r="M6" s="631"/>
      <c r="N6" s="624">
        <v>14539645679.67</v>
      </c>
    </row>
    <row r="7" spans="2:15" ht="12.75" thickBot="1">
      <c r="B7" s="63" t="s">
        <v>8</v>
      </c>
      <c r="C7" s="77"/>
      <c r="D7" s="102"/>
      <c r="E7" s="104"/>
      <c r="F7" s="313">
        <v>6399214137.68</v>
      </c>
      <c r="J7" s="625" t="s">
        <v>571</v>
      </c>
      <c r="K7" s="622"/>
      <c r="L7" s="629"/>
      <c r="M7" s="632"/>
      <c r="N7" s="627">
        <v>14854320724.69</v>
      </c>
      <c r="O7" s="314"/>
    </row>
    <row r="8" spans="2:14" ht="12">
      <c r="B8" s="644" t="str">
        <f>'[3]IR Data'!A23</f>
        <v>Current number of Mortgage Loans in Pool at 30 June 2012</v>
      </c>
      <c r="C8" s="76"/>
      <c r="D8" s="103"/>
      <c r="E8" s="79"/>
      <c r="F8" s="560">
        <f>'[3]IR Data'!C23</f>
        <v>139865</v>
      </c>
      <c r="G8"/>
      <c r="J8" s="623" t="s">
        <v>572</v>
      </c>
      <c r="K8" s="43"/>
      <c r="L8" s="628"/>
      <c r="M8" s="633"/>
      <c r="N8" s="624">
        <v>39291773.54</v>
      </c>
    </row>
    <row r="9" spans="2:14" ht="12">
      <c r="B9" s="645" t="str">
        <f>'[3]IR Data'!A24</f>
        <v>Current £ value of Mortgage Loans in Pool at 30 June 2012</v>
      </c>
      <c r="C9" s="51"/>
      <c r="D9" s="18"/>
      <c r="E9" s="561"/>
      <c r="F9" s="562">
        <f>'[3]IR Data'!C24</f>
        <v>14429288756.22</v>
      </c>
      <c r="G9"/>
      <c r="J9" s="626" t="s">
        <v>573</v>
      </c>
      <c r="K9" s="43"/>
      <c r="L9" s="628"/>
      <c r="M9" s="633"/>
      <c r="N9" s="627">
        <v>53909875.50000191</v>
      </c>
    </row>
    <row r="10" spans="2:14" ht="12.75" thickBot="1">
      <c r="B10" s="63" t="str">
        <f>'[3]IR Data'!A25</f>
        <v>Weighted Average Yield on 08 June 2012</v>
      </c>
      <c r="C10" s="77"/>
      <c r="D10" s="102"/>
      <c r="E10" s="563"/>
      <c r="F10" s="564">
        <f>'[3]IR Data'!C25</f>
        <v>0.0297362000801</v>
      </c>
      <c r="J10" s="626" t="s">
        <v>574</v>
      </c>
      <c r="K10" s="43"/>
      <c r="L10" s="628"/>
      <c r="M10" s="633"/>
      <c r="N10" s="627">
        <v>236943826.7399981</v>
      </c>
    </row>
    <row r="11" spans="10:14" ht="12.75" thickBot="1">
      <c r="J11" s="625" t="s">
        <v>575</v>
      </c>
      <c r="K11" s="622"/>
      <c r="L11" s="629"/>
      <c r="M11" s="632"/>
      <c r="N11" s="627">
        <v>690897028.2</v>
      </c>
    </row>
    <row r="12" spans="2:14" ht="12">
      <c r="B12" s="51"/>
      <c r="C12" s="51"/>
      <c r="D12" s="18"/>
      <c r="E12" s="18"/>
      <c r="F12" s="126"/>
      <c r="J12" s="623" t="s">
        <v>576</v>
      </c>
      <c r="K12" s="43"/>
      <c r="L12" s="628"/>
      <c r="M12" s="633"/>
      <c r="N12" s="624">
        <v>12073457373.62</v>
      </c>
    </row>
    <row r="13" spans="2:14" ht="12">
      <c r="B13" s="51"/>
      <c r="C13" s="51"/>
      <c r="D13" s="18"/>
      <c r="E13" s="18"/>
      <c r="F13" s="126"/>
      <c r="J13" s="626" t="s">
        <v>577</v>
      </c>
      <c r="K13" s="43"/>
      <c r="L13" s="628"/>
      <c r="M13" s="633"/>
      <c r="N13" s="315">
        <v>0.8303818153217903</v>
      </c>
    </row>
    <row r="14" spans="2:14" ht="12">
      <c r="B14" s="51"/>
      <c r="C14" s="51"/>
      <c r="D14" s="18"/>
      <c r="E14" s="18"/>
      <c r="F14" s="126"/>
      <c r="J14" s="626" t="s">
        <v>578</v>
      </c>
      <c r="K14" s="43"/>
      <c r="L14" s="628"/>
      <c r="M14" s="633"/>
      <c r="N14" s="627">
        <v>2466188306.05</v>
      </c>
    </row>
    <row r="15" spans="2:14" ht="12">
      <c r="B15" s="51"/>
      <c r="C15" s="51"/>
      <c r="D15" s="18"/>
      <c r="E15" s="18"/>
      <c r="F15" s="126"/>
      <c r="J15" s="626" t="s">
        <v>579</v>
      </c>
      <c r="K15" s="43"/>
      <c r="L15" s="628"/>
      <c r="M15" s="633"/>
      <c r="N15" s="315">
        <v>0.16961818467820972</v>
      </c>
    </row>
    <row r="16" spans="2:14" ht="12">
      <c r="B16" s="51"/>
      <c r="C16" s="51"/>
      <c r="D16" s="18"/>
      <c r="E16" s="18"/>
      <c r="F16" s="126"/>
      <c r="J16" s="626" t="s">
        <v>580</v>
      </c>
      <c r="K16" s="43"/>
      <c r="L16" s="128"/>
      <c r="M16" s="62"/>
      <c r="N16" s="316"/>
    </row>
    <row r="17" spans="2:14" ht="12" customHeight="1">
      <c r="B17" s="51"/>
      <c r="C17" s="51"/>
      <c r="D17" s="18"/>
      <c r="E17" s="18"/>
      <c r="F17" s="126"/>
      <c r="J17" s="626" t="s">
        <v>534</v>
      </c>
      <c r="K17" s="18"/>
      <c r="L17" s="661" t="s">
        <v>606</v>
      </c>
      <c r="M17" s="62"/>
      <c r="N17" s="627">
        <v>197592458.01</v>
      </c>
    </row>
    <row r="18" spans="10:14" ht="12" customHeight="1">
      <c r="J18" s="626" t="s">
        <v>536</v>
      </c>
      <c r="K18" s="18"/>
      <c r="L18" s="661" t="s">
        <v>606</v>
      </c>
      <c r="M18" s="62"/>
      <c r="N18" s="627">
        <v>610879609.61874</v>
      </c>
    </row>
    <row r="19" spans="10:14" ht="12">
      <c r="J19" s="626" t="s">
        <v>537</v>
      </c>
      <c r="K19" s="18"/>
      <c r="L19" s="661" t="s">
        <v>606</v>
      </c>
      <c r="M19" s="62"/>
      <c r="N19" s="627">
        <v>148174351.76160002</v>
      </c>
    </row>
    <row r="20" spans="10:14" ht="12">
      <c r="J20" s="626" t="s">
        <v>126</v>
      </c>
      <c r="K20" s="18"/>
      <c r="L20" s="661" t="s">
        <v>606</v>
      </c>
      <c r="M20" s="62"/>
      <c r="N20" s="627">
        <v>0</v>
      </c>
    </row>
    <row r="21" spans="10:14" ht="12">
      <c r="J21" s="626" t="s">
        <v>539</v>
      </c>
      <c r="K21" s="18"/>
      <c r="L21" s="661" t="s">
        <v>606</v>
      </c>
      <c r="M21" s="62"/>
      <c r="N21" s="627">
        <v>175510.66</v>
      </c>
    </row>
    <row r="22" spans="10:14" ht="12">
      <c r="J22" s="626" t="s">
        <v>555</v>
      </c>
      <c r="K22" s="128"/>
      <c r="M22" s="62"/>
      <c r="N22" s="627">
        <v>956821930.05</v>
      </c>
    </row>
    <row r="23" spans="10:14" ht="30.75" customHeight="1" thickBot="1">
      <c r="J23" s="105" t="s">
        <v>582</v>
      </c>
      <c r="K23" s="598"/>
      <c r="L23" s="630"/>
      <c r="M23" s="381"/>
      <c r="N23" s="317">
        <v>0.06580778865800507</v>
      </c>
    </row>
    <row r="24" spans="2:14" ht="36" customHeight="1">
      <c r="B24" s="675" t="s">
        <v>565</v>
      </c>
      <c r="C24" s="676"/>
      <c r="D24" s="619" t="s">
        <v>10</v>
      </c>
      <c r="E24" s="318" t="s">
        <v>11</v>
      </c>
      <c r="F24" s="318" t="s">
        <v>12</v>
      </c>
      <c r="G24" s="318" t="s">
        <v>13</v>
      </c>
      <c r="H24" s="319" t="s">
        <v>14</v>
      </c>
      <c r="J24" s="681" t="s">
        <v>607</v>
      </c>
      <c r="K24" s="681"/>
      <c r="L24" s="681"/>
      <c r="M24" s="681"/>
      <c r="N24" s="682"/>
    </row>
    <row r="25" spans="2:14" ht="12.75" thickBot="1">
      <c r="B25" s="309"/>
      <c r="C25" s="311"/>
      <c r="D25" s="320"/>
      <c r="E25" s="321" t="s">
        <v>15</v>
      </c>
      <c r="F25" s="321" t="s">
        <v>15</v>
      </c>
      <c r="G25" s="322" t="s">
        <v>16</v>
      </c>
      <c r="H25" s="322" t="s">
        <v>16</v>
      </c>
      <c r="J25" s="681"/>
      <c r="K25" s="681"/>
      <c r="L25" s="681"/>
      <c r="M25" s="681"/>
      <c r="N25" s="681"/>
    </row>
    <row r="26" spans="2:14" ht="12">
      <c r="B26" s="621" t="s">
        <v>17</v>
      </c>
      <c r="C26" s="56"/>
      <c r="D26" s="323">
        <v>134986</v>
      </c>
      <c r="E26" s="323">
        <v>13851377179.45</v>
      </c>
      <c r="F26" s="324">
        <v>0</v>
      </c>
      <c r="G26" s="325">
        <v>96.57</v>
      </c>
      <c r="H26" s="326">
        <v>96.07</v>
      </c>
      <c r="M26" s="128"/>
      <c r="N26" s="597"/>
    </row>
    <row r="27" spans="2:8" ht="12">
      <c r="B27" s="621" t="s">
        <v>323</v>
      </c>
      <c r="C27" s="62"/>
      <c r="D27" s="327">
        <v>1931</v>
      </c>
      <c r="E27" s="327">
        <v>225289092.43</v>
      </c>
      <c r="F27" s="328">
        <v>1446231.79</v>
      </c>
      <c r="G27" s="329">
        <v>1.38</v>
      </c>
      <c r="H27" s="330">
        <v>1.56</v>
      </c>
    </row>
    <row r="28" spans="2:8" ht="12">
      <c r="B28" s="621" t="s">
        <v>324</v>
      </c>
      <c r="C28" s="62"/>
      <c r="D28" s="327">
        <v>907</v>
      </c>
      <c r="E28" s="327">
        <v>107873758.85</v>
      </c>
      <c r="F28" s="328">
        <v>1296041.53</v>
      </c>
      <c r="G28" s="329">
        <v>0.65</v>
      </c>
      <c r="H28" s="330">
        <v>0.75</v>
      </c>
    </row>
    <row r="29" spans="2:8" ht="12">
      <c r="B29" s="621" t="s">
        <v>325</v>
      </c>
      <c r="C29" s="62"/>
      <c r="D29" s="327">
        <v>524</v>
      </c>
      <c r="E29" s="327">
        <v>64205239.32</v>
      </c>
      <c r="F29" s="328">
        <v>1068331.73</v>
      </c>
      <c r="G29" s="329">
        <v>0.37</v>
      </c>
      <c r="H29" s="330">
        <v>0.45</v>
      </c>
    </row>
    <row r="30" spans="2:8" ht="12">
      <c r="B30" s="621" t="s">
        <v>326</v>
      </c>
      <c r="C30" s="62"/>
      <c r="D30" s="327">
        <v>333</v>
      </c>
      <c r="E30" s="327">
        <v>38910702.77</v>
      </c>
      <c r="F30" s="328">
        <v>827091.13</v>
      </c>
      <c r="G30" s="329">
        <v>0.24</v>
      </c>
      <c r="H30" s="330">
        <v>0.27</v>
      </c>
    </row>
    <row r="31" spans="2:8" ht="12">
      <c r="B31" s="621" t="s">
        <v>327</v>
      </c>
      <c r="C31" s="62"/>
      <c r="D31" s="327">
        <v>248</v>
      </c>
      <c r="E31" s="327">
        <v>30591243.41</v>
      </c>
      <c r="F31" s="328">
        <v>834582.92</v>
      </c>
      <c r="G31" s="329">
        <v>0.18</v>
      </c>
      <c r="H31" s="330">
        <v>0.21</v>
      </c>
    </row>
    <row r="32" spans="2:8" ht="12">
      <c r="B32" s="621" t="s">
        <v>328</v>
      </c>
      <c r="C32" s="140"/>
      <c r="D32" s="328">
        <v>171</v>
      </c>
      <c r="E32" s="328">
        <v>21082939.63</v>
      </c>
      <c r="F32" s="328">
        <v>588058.72</v>
      </c>
      <c r="G32" s="329">
        <v>0.12</v>
      </c>
      <c r="H32" s="330">
        <v>0.15</v>
      </c>
    </row>
    <row r="33" spans="2:8" ht="12">
      <c r="B33" s="621" t="s">
        <v>329</v>
      </c>
      <c r="C33" s="140"/>
      <c r="D33" s="328">
        <v>134</v>
      </c>
      <c r="E33" s="328">
        <v>16803143.97</v>
      </c>
      <c r="F33" s="328">
        <v>565342.43</v>
      </c>
      <c r="G33" s="329">
        <v>0.1</v>
      </c>
      <c r="H33" s="330">
        <v>0.12</v>
      </c>
    </row>
    <row r="34" spans="2:8" ht="12">
      <c r="B34" s="621" t="s">
        <v>330</v>
      </c>
      <c r="C34" s="140"/>
      <c r="D34" s="328">
        <v>96</v>
      </c>
      <c r="E34" s="328">
        <v>11321339.92</v>
      </c>
      <c r="F34" s="328">
        <v>432024.99</v>
      </c>
      <c r="G34" s="329">
        <v>0.07</v>
      </c>
      <c r="H34" s="330">
        <v>0.08</v>
      </c>
    </row>
    <row r="35" spans="2:8" ht="12">
      <c r="B35" s="621" t="s">
        <v>331</v>
      </c>
      <c r="C35" s="140"/>
      <c r="D35" s="328">
        <v>76</v>
      </c>
      <c r="E35" s="328">
        <v>8758634.77</v>
      </c>
      <c r="F35" s="328">
        <v>370481.23</v>
      </c>
      <c r="G35" s="329">
        <v>0.05</v>
      </c>
      <c r="H35" s="330">
        <v>0.06</v>
      </c>
    </row>
    <row r="36" spans="2:10" ht="12">
      <c r="B36" s="621" t="s">
        <v>332</v>
      </c>
      <c r="C36" s="140"/>
      <c r="D36" s="328">
        <v>80</v>
      </c>
      <c r="E36" s="328">
        <v>7723137.16</v>
      </c>
      <c r="F36" s="328">
        <v>391826.13</v>
      </c>
      <c r="G36" s="329">
        <v>0.06</v>
      </c>
      <c r="H36" s="330">
        <v>0.05</v>
      </c>
      <c r="J36" s="314"/>
    </row>
    <row r="37" spans="2:8" ht="12">
      <c r="B37" s="621" t="s">
        <v>333</v>
      </c>
      <c r="C37" s="140"/>
      <c r="D37" s="328">
        <v>52</v>
      </c>
      <c r="E37" s="328">
        <v>6200951.26</v>
      </c>
      <c r="F37" s="328">
        <v>285620.96</v>
      </c>
      <c r="G37" s="329">
        <v>0.04</v>
      </c>
      <c r="H37" s="330">
        <v>0.04</v>
      </c>
    </row>
    <row r="38" spans="2:9" ht="12.75" thickBot="1">
      <c r="B38" s="621" t="s">
        <v>18</v>
      </c>
      <c r="C38" s="142"/>
      <c r="D38" s="328">
        <v>249</v>
      </c>
      <c r="E38" s="328">
        <v>28288813.02</v>
      </c>
      <c r="F38" s="328">
        <v>2295157.3</v>
      </c>
      <c r="G38" s="329">
        <v>0.18</v>
      </c>
      <c r="H38" s="330">
        <v>0.2</v>
      </c>
      <c r="I38" s="639"/>
    </row>
    <row r="39" spans="2:14" ht="12.75" thickBot="1">
      <c r="B39" s="71" t="s">
        <v>19</v>
      </c>
      <c r="C39" s="331"/>
      <c r="D39" s="332">
        <v>139787</v>
      </c>
      <c r="E39" s="332">
        <v>14418426175.96</v>
      </c>
      <c r="F39" s="332">
        <v>10400790.86</v>
      </c>
      <c r="G39" s="333">
        <v>100</v>
      </c>
      <c r="H39" s="334">
        <v>100</v>
      </c>
      <c r="I39" s="639"/>
      <c r="J39" s="335"/>
      <c r="K39" s="335"/>
      <c r="L39" s="335"/>
      <c r="M39" s="335"/>
      <c r="N39" s="335"/>
    </row>
    <row r="40" spans="10:14" s="335" customFormat="1" ht="12">
      <c r="J40" s="1"/>
      <c r="K40" s="1"/>
      <c r="L40" s="1"/>
      <c r="M40" s="1"/>
      <c r="N40" s="1"/>
    </row>
    <row r="41" spans="7:9" ht="12.75" thickBot="1">
      <c r="G41" s="49"/>
      <c r="H41" s="49"/>
      <c r="I41" s="49"/>
    </row>
    <row r="42" spans="2:9" ht="12" customHeight="1">
      <c r="B42" s="300" t="s">
        <v>564</v>
      </c>
      <c r="C42" s="336"/>
      <c r="D42" s="619" t="s">
        <v>10</v>
      </c>
      <c r="E42" s="318" t="s">
        <v>246</v>
      </c>
      <c r="G42" s="49"/>
      <c r="H42" s="49"/>
      <c r="I42" s="49"/>
    </row>
    <row r="43" spans="2:9" ht="12.75" thickBot="1">
      <c r="B43" s="337"/>
      <c r="C43" s="338"/>
      <c r="D43" s="339"/>
      <c r="E43" s="322" t="s">
        <v>15</v>
      </c>
      <c r="G43" s="49"/>
      <c r="H43" s="49"/>
      <c r="I43" s="49"/>
    </row>
    <row r="44" spans="2:9" ht="12">
      <c r="B44" s="620"/>
      <c r="C44" s="56"/>
      <c r="D44" s="203"/>
      <c r="E44" s="204"/>
      <c r="G44" s="49"/>
      <c r="H44" s="49"/>
      <c r="I44" s="49"/>
    </row>
    <row r="45" spans="2:15" ht="12">
      <c r="B45" s="621" t="s">
        <v>247</v>
      </c>
      <c r="C45" s="62"/>
      <c r="D45" s="340">
        <v>3</v>
      </c>
      <c r="E45" s="340">
        <v>294038.59</v>
      </c>
      <c r="F45"/>
      <c r="G45" s="49"/>
      <c r="H45" s="49"/>
      <c r="I45" s="49"/>
      <c r="M45" s="64"/>
      <c r="N45" s="65"/>
      <c r="O45" s="66"/>
    </row>
    <row r="46" spans="2:15" ht="12">
      <c r="B46" s="621" t="s">
        <v>248</v>
      </c>
      <c r="C46" s="62"/>
      <c r="D46" s="340">
        <v>2414</v>
      </c>
      <c r="E46" s="340">
        <v>267107256.3</v>
      </c>
      <c r="F46"/>
      <c r="G46" s="49"/>
      <c r="H46" s="49"/>
      <c r="I46" s="49"/>
      <c r="M46" s="64"/>
      <c r="N46" s="67"/>
      <c r="O46" s="66"/>
    </row>
    <row r="47" spans="2:15" ht="12.75" thickBot="1">
      <c r="B47" s="63"/>
      <c r="C47" s="57"/>
      <c r="D47" s="205"/>
      <c r="E47" s="206"/>
      <c r="G47" s="130"/>
      <c r="H47" s="130"/>
      <c r="I47" s="130"/>
      <c r="M47" s="64"/>
      <c r="N47" s="67"/>
      <c r="O47" s="66"/>
    </row>
    <row r="48" spans="2:15" ht="12">
      <c r="B48" s="51" t="s">
        <v>252</v>
      </c>
      <c r="C48" s="52"/>
      <c r="D48" s="52"/>
      <c r="G48" s="130"/>
      <c r="H48" s="130"/>
      <c r="I48" s="130"/>
      <c r="M48" s="64"/>
      <c r="N48" s="67"/>
      <c r="O48" s="66"/>
    </row>
    <row r="49" spans="2:15" ht="12.75" thickBot="1">
      <c r="B49" s="51"/>
      <c r="C49" s="130"/>
      <c r="D49" s="129"/>
      <c r="E49" s="129"/>
      <c r="F49" s="127"/>
      <c r="G49" s="130"/>
      <c r="H49" s="130"/>
      <c r="I49" s="130"/>
      <c r="M49" s="64"/>
      <c r="N49" s="67"/>
      <c r="O49" s="66"/>
    </row>
    <row r="50" spans="2:15" ht="12" customHeight="1">
      <c r="B50" s="677" t="s">
        <v>563</v>
      </c>
      <c r="C50" s="678"/>
      <c r="D50" s="619" t="s">
        <v>10</v>
      </c>
      <c r="E50" s="318" t="s">
        <v>25</v>
      </c>
      <c r="F50" s="127"/>
      <c r="G50" s="130"/>
      <c r="H50" s="130"/>
      <c r="I50" s="130"/>
      <c r="M50" s="69"/>
      <c r="N50" s="69"/>
      <c r="O50" s="66"/>
    </row>
    <row r="51" spans="2:15" ht="12.75" thickBot="1">
      <c r="B51" s="679"/>
      <c r="C51" s="680"/>
      <c r="D51" s="339"/>
      <c r="E51" s="322" t="s">
        <v>15</v>
      </c>
      <c r="F51" s="127"/>
      <c r="G51" s="130"/>
      <c r="H51" s="130"/>
      <c r="I51" s="130"/>
      <c r="O51" s="66"/>
    </row>
    <row r="52" spans="2:15" ht="12" customHeight="1">
      <c r="B52" s="55"/>
      <c r="C52" s="56"/>
      <c r="D52" s="54"/>
      <c r="E52" s="44"/>
      <c r="F52" s="127"/>
      <c r="G52" s="130"/>
      <c r="H52" s="130"/>
      <c r="I52" s="130"/>
      <c r="O52" s="69"/>
    </row>
    <row r="53" spans="2:9" ht="12">
      <c r="B53" s="621" t="s">
        <v>26</v>
      </c>
      <c r="C53" s="62"/>
      <c r="D53" s="340">
        <v>1975</v>
      </c>
      <c r="E53" s="342">
        <v>63434619.07</v>
      </c>
      <c r="F53"/>
      <c r="G53" s="130"/>
      <c r="H53" s="130"/>
      <c r="I53" s="130"/>
    </row>
    <row r="54" spans="2:9" ht="12">
      <c r="B54" s="621" t="s">
        <v>27</v>
      </c>
      <c r="C54" s="62"/>
      <c r="D54" s="340">
        <v>9</v>
      </c>
      <c r="E54" s="342">
        <v>225888.3999999985</v>
      </c>
      <c r="F54"/>
      <c r="G54" s="130"/>
      <c r="H54" s="130"/>
      <c r="I54" s="130"/>
    </row>
    <row r="55" spans="2:9" ht="12">
      <c r="B55" s="621" t="s">
        <v>28</v>
      </c>
      <c r="C55" s="62"/>
      <c r="D55" s="340">
        <v>1984</v>
      </c>
      <c r="E55" s="342">
        <v>63660507.47</v>
      </c>
      <c r="F55"/>
      <c r="G55" s="130"/>
      <c r="H55" s="130"/>
      <c r="I55" s="130"/>
    </row>
    <row r="56" spans="2:9" ht="12">
      <c r="B56" s="638" t="s">
        <v>557</v>
      </c>
      <c r="C56" s="62"/>
      <c r="D56" s="340">
        <v>0</v>
      </c>
      <c r="E56" s="342">
        <v>0</v>
      </c>
      <c r="F56"/>
      <c r="G56" s="130"/>
      <c r="H56" s="130"/>
      <c r="I56" s="130"/>
    </row>
    <row r="57" spans="2:9" ht="12.75" thickBot="1">
      <c r="B57" s="73"/>
      <c r="C57" s="57"/>
      <c r="D57" s="72"/>
      <c r="E57" s="68"/>
      <c r="F57" s="130"/>
      <c r="G57" s="130"/>
      <c r="H57" s="130"/>
      <c r="I57" s="130"/>
    </row>
    <row r="58" spans="6:9" ht="12.75" thickBot="1">
      <c r="F58" s="130"/>
      <c r="G58" s="130"/>
      <c r="H58" s="130"/>
      <c r="I58" s="130"/>
    </row>
    <row r="59" spans="2:9" ht="12">
      <c r="B59" s="300" t="s">
        <v>562</v>
      </c>
      <c r="C59" s="336"/>
      <c r="D59" s="619" t="s">
        <v>10</v>
      </c>
      <c r="E59" s="318" t="s">
        <v>11</v>
      </c>
      <c r="F59" s="130"/>
      <c r="G59" s="130"/>
      <c r="H59" s="130"/>
      <c r="I59" s="130"/>
    </row>
    <row r="60" spans="2:15" ht="12.75" thickBot="1">
      <c r="B60" s="343"/>
      <c r="C60" s="344"/>
      <c r="D60" s="321"/>
      <c r="E60" s="321" t="s">
        <v>15</v>
      </c>
      <c r="F60" s="130"/>
      <c r="G60" s="130"/>
      <c r="H60" s="130"/>
      <c r="I60" s="130"/>
      <c r="O60" s="130"/>
    </row>
    <row r="61" spans="2:15" ht="12">
      <c r="B61" s="345"/>
      <c r="C61" s="346"/>
      <c r="D61" s="347"/>
      <c r="E61" s="348"/>
      <c r="F61" s="130"/>
      <c r="G61" s="130"/>
      <c r="H61" s="130"/>
      <c r="I61" s="130"/>
      <c r="O61" s="130"/>
    </row>
    <row r="62" spans="2:9" ht="12" customHeight="1">
      <c r="B62" s="46" t="s">
        <v>20</v>
      </c>
      <c r="C62" s="62"/>
      <c r="D62" s="349">
        <v>4244</v>
      </c>
      <c r="E62" s="349">
        <v>490756887.2800004</v>
      </c>
      <c r="F62"/>
      <c r="G62" s="130"/>
      <c r="H62" s="130"/>
      <c r="I62" s="130"/>
    </row>
    <row r="63" spans="2:9" ht="12">
      <c r="B63" s="621"/>
      <c r="C63" s="62"/>
      <c r="D63" s="340"/>
      <c r="E63" s="349"/>
      <c r="F63" s="130"/>
      <c r="G63" s="130"/>
      <c r="H63" s="130"/>
      <c r="I63" s="130"/>
    </row>
    <row r="64" spans="2:9" ht="12">
      <c r="B64" s="621" t="s">
        <v>21</v>
      </c>
      <c r="C64" s="62"/>
      <c r="D64" s="340">
        <v>14</v>
      </c>
      <c r="E64" s="349">
        <v>2029147.6599999666</v>
      </c>
      <c r="F64"/>
      <c r="G64" s="130"/>
      <c r="H64" s="130"/>
      <c r="I64" s="130"/>
    </row>
    <row r="65" spans="2:9" ht="12">
      <c r="B65" s="621" t="s">
        <v>22</v>
      </c>
      <c r="C65" s="62"/>
      <c r="D65" s="340">
        <v>14</v>
      </c>
      <c r="E65" s="350">
        <v>1209948.9499999285</v>
      </c>
      <c r="F65"/>
      <c r="G65" s="130"/>
      <c r="H65" s="130"/>
      <c r="I65" s="130"/>
    </row>
    <row r="66" spans="2:9" ht="12">
      <c r="B66" s="621" t="s">
        <v>23</v>
      </c>
      <c r="C66" s="62"/>
      <c r="D66" s="340">
        <v>78</v>
      </c>
      <c r="E66" s="349">
        <v>10862580.260000229</v>
      </c>
      <c r="F66"/>
      <c r="G66" s="130"/>
      <c r="H66" s="130"/>
      <c r="I66" s="130"/>
    </row>
    <row r="67" spans="2:9" ht="12">
      <c r="B67" s="621"/>
      <c r="C67" s="62"/>
      <c r="D67" s="340"/>
      <c r="E67" s="349"/>
      <c r="F67" s="130"/>
      <c r="G67" s="130"/>
      <c r="H67" s="130"/>
      <c r="I67" s="130"/>
    </row>
    <row r="68" spans="2:9" ht="12">
      <c r="B68" s="621" t="s">
        <v>24</v>
      </c>
      <c r="C68" s="62"/>
      <c r="D68" s="340">
        <v>4166</v>
      </c>
      <c r="E68" s="349">
        <v>479919698.6700004</v>
      </c>
      <c r="F68" s="462"/>
      <c r="G68" s="130"/>
      <c r="H68" s="130"/>
      <c r="I68" s="130"/>
    </row>
    <row r="69" spans="2:15" ht="12.75" thickBot="1">
      <c r="B69" s="63"/>
      <c r="C69" s="57"/>
      <c r="D69" s="59"/>
      <c r="E69" s="53"/>
      <c r="F69" s="130"/>
      <c r="G69" s="130"/>
      <c r="H69" s="130"/>
      <c r="I69" s="130"/>
      <c r="O69" s="130"/>
    </row>
    <row r="70" spans="2:9" ht="12">
      <c r="B70" s="51"/>
      <c r="C70" s="130"/>
      <c r="D70" s="52"/>
      <c r="E70" s="65"/>
      <c r="F70" s="130"/>
      <c r="G70" s="130"/>
      <c r="H70" s="130"/>
      <c r="I70" s="130"/>
    </row>
    <row r="71" spans="2:9" ht="12">
      <c r="B71" s="51"/>
      <c r="C71" s="130"/>
      <c r="D71" s="52"/>
      <c r="E71" s="52"/>
      <c r="F71" s="130"/>
      <c r="G71" s="130"/>
      <c r="H71" s="130"/>
      <c r="I71" s="130"/>
    </row>
    <row r="72" spans="2:9" ht="12">
      <c r="B72" s="51"/>
      <c r="C72" s="130"/>
      <c r="D72" s="52"/>
      <c r="E72" s="52"/>
      <c r="F72" s="130"/>
      <c r="G72" s="130"/>
      <c r="H72" s="130"/>
      <c r="I72" s="130"/>
    </row>
    <row r="73" spans="2:9" ht="12">
      <c r="B73" s="51"/>
      <c r="C73" s="130"/>
      <c r="D73" s="52"/>
      <c r="E73" s="52"/>
      <c r="F73" s="130"/>
      <c r="G73" s="130"/>
      <c r="H73" s="130"/>
      <c r="I73" s="130"/>
    </row>
    <row r="74" spans="2:9" ht="12">
      <c r="B74" s="130"/>
      <c r="C74" s="130"/>
      <c r="D74" s="130"/>
      <c r="E74" s="130"/>
      <c r="F74" s="130"/>
      <c r="G74" s="130"/>
      <c r="H74" s="130"/>
      <c r="I74" s="130"/>
    </row>
  </sheetData>
  <sheetProtection/>
  <mergeCells count="3">
    <mergeCell ref="B24:C24"/>
    <mergeCell ref="B50:C51"/>
    <mergeCell ref="J24:N25"/>
  </mergeCells>
  <conditionalFormatting sqref="D37:E37 D39:E39">
    <cfRule type="cellIs" priority="4" dxfId="1"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June 2012</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63"/>
  <sheetViews>
    <sheetView view="pageBreakPreview" zoomScale="60" zoomScalePageLayoutView="85" workbookViewId="0" topLeftCell="B1">
      <selection activeCell="K11" sqref="K11"/>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557" t="s">
        <v>36</v>
      </c>
      <c r="C2" s="336"/>
      <c r="D2" s="558" t="s">
        <v>10</v>
      </c>
      <c r="E2" s="318" t="s">
        <v>16</v>
      </c>
      <c r="F2" s="557" t="s">
        <v>11</v>
      </c>
      <c r="G2" s="318" t="s">
        <v>16</v>
      </c>
      <c r="I2" s="341"/>
      <c r="J2" s="318" t="s">
        <v>30</v>
      </c>
      <c r="K2" s="319" t="s">
        <v>11</v>
      </c>
    </row>
    <row r="3" spans="2:11" ht="13.5" thickBot="1">
      <c r="B3" s="343" t="s">
        <v>37</v>
      </c>
      <c r="C3" s="344"/>
      <c r="D3" s="320" t="s">
        <v>55</v>
      </c>
      <c r="E3" s="321" t="s">
        <v>38</v>
      </c>
      <c r="F3" s="343" t="s">
        <v>15</v>
      </c>
      <c r="G3" s="321" t="s">
        <v>39</v>
      </c>
      <c r="I3" s="351" t="s">
        <v>29</v>
      </c>
      <c r="J3" s="352" t="s">
        <v>31</v>
      </c>
      <c r="K3" s="352" t="s">
        <v>31</v>
      </c>
    </row>
    <row r="4" spans="2:11" ht="13.5" thickBot="1">
      <c r="B4" s="694" t="s">
        <v>42</v>
      </c>
      <c r="C4" s="695"/>
      <c r="D4" s="353">
        <v>1005</v>
      </c>
      <c r="E4" s="354">
        <v>0.72</v>
      </c>
      <c r="F4" s="355">
        <v>48345910.01</v>
      </c>
      <c r="G4" s="356">
        <v>0.34</v>
      </c>
      <c r="I4" s="343"/>
      <c r="J4" s="357"/>
      <c r="K4" s="321" t="s">
        <v>15</v>
      </c>
    </row>
    <row r="5" spans="2:11" ht="12.75">
      <c r="B5" s="696" t="s">
        <v>41</v>
      </c>
      <c r="C5" s="697"/>
      <c r="D5" s="358">
        <v>31309</v>
      </c>
      <c r="E5" s="354">
        <v>22.39</v>
      </c>
      <c r="F5" s="359">
        <v>3447408462.31</v>
      </c>
      <c r="G5" s="360">
        <v>23.89</v>
      </c>
      <c r="I5" s="554" t="s">
        <v>32</v>
      </c>
      <c r="J5" s="361">
        <v>0</v>
      </c>
      <c r="K5" s="362">
        <v>0</v>
      </c>
    </row>
    <row r="6" spans="2:11" ht="12.75">
      <c r="B6" s="696" t="s">
        <v>40</v>
      </c>
      <c r="C6" s="697"/>
      <c r="D6" s="358">
        <v>45189</v>
      </c>
      <c r="E6" s="354">
        <v>32.31</v>
      </c>
      <c r="F6" s="359">
        <v>4704082428.86</v>
      </c>
      <c r="G6" s="360">
        <v>32.6</v>
      </c>
      <c r="I6" s="565" t="s">
        <v>510</v>
      </c>
      <c r="J6" s="363">
        <v>1288</v>
      </c>
      <c r="K6" s="363">
        <v>155270564.86000037</v>
      </c>
    </row>
    <row r="7" spans="2:11" ht="13.5" thickBot="1">
      <c r="B7" s="696" t="s">
        <v>43</v>
      </c>
      <c r="C7" s="697"/>
      <c r="D7" s="358">
        <v>62356</v>
      </c>
      <c r="E7" s="354">
        <v>44.58</v>
      </c>
      <c r="F7" s="359">
        <v>6229451861.76</v>
      </c>
      <c r="G7" s="360">
        <v>43.169999999999995</v>
      </c>
      <c r="I7" s="63" t="s">
        <v>33</v>
      </c>
      <c r="J7" s="364">
        <v>974</v>
      </c>
      <c r="K7" s="364">
        <v>111379467.99</v>
      </c>
    </row>
    <row r="8" spans="2:11" ht="13.5" thickBot="1">
      <c r="B8" s="555" t="s">
        <v>154</v>
      </c>
      <c r="C8" s="556"/>
      <c r="D8" s="358">
        <v>6</v>
      </c>
      <c r="E8" s="354">
        <v>0</v>
      </c>
      <c r="F8" s="359">
        <v>93.28</v>
      </c>
      <c r="G8" s="360">
        <v>0</v>
      </c>
      <c r="I8" s="365"/>
      <c r="J8" s="365"/>
      <c r="K8" s="365"/>
    </row>
    <row r="9" spans="2:11" ht="13.5" thickBot="1">
      <c r="B9" s="689" t="s">
        <v>19</v>
      </c>
      <c r="C9" s="690"/>
      <c r="D9" s="366">
        <v>139865</v>
      </c>
      <c r="E9" s="367">
        <v>100</v>
      </c>
      <c r="F9" s="368">
        <v>14429288756.22</v>
      </c>
      <c r="G9" s="334">
        <v>100</v>
      </c>
      <c r="I9" s="369"/>
      <c r="J9" s="369"/>
      <c r="K9" s="369"/>
    </row>
    <row r="10" spans="2:12" ht="12.75">
      <c r="B10" s="131"/>
      <c r="C10" s="76"/>
      <c r="D10" s="132"/>
      <c r="E10" s="133"/>
      <c r="F10" s="132"/>
      <c r="G10" s="133"/>
      <c r="I10" s="134"/>
      <c r="J10" s="134"/>
      <c r="K10" s="134"/>
      <c r="L10" s="134"/>
    </row>
    <row r="11" spans="8:13" ht="13.5" thickBot="1">
      <c r="H11" s="48"/>
      <c r="M11" s="134"/>
    </row>
    <row r="12" spans="2:12" ht="24">
      <c r="B12" s="553" t="s">
        <v>48</v>
      </c>
      <c r="C12" s="336"/>
      <c r="D12" s="558" t="s">
        <v>10</v>
      </c>
      <c r="E12" s="319" t="s">
        <v>16</v>
      </c>
      <c r="F12" s="553" t="s">
        <v>11</v>
      </c>
      <c r="G12" s="319" t="s">
        <v>16</v>
      </c>
      <c r="H12" s="214"/>
      <c r="I12" s="370" t="s">
        <v>249</v>
      </c>
      <c r="J12" s="370" t="s">
        <v>253</v>
      </c>
      <c r="K12" s="370" t="s">
        <v>254</v>
      </c>
      <c r="L12" s="371" t="s">
        <v>255</v>
      </c>
    </row>
    <row r="13" spans="2:12" ht="13.5" thickBot="1">
      <c r="B13" s="337" t="s">
        <v>37</v>
      </c>
      <c r="C13" s="338"/>
      <c r="D13" s="320" t="s">
        <v>55</v>
      </c>
      <c r="E13" s="322" t="s">
        <v>38</v>
      </c>
      <c r="F13" s="337" t="s">
        <v>15</v>
      </c>
      <c r="G13" s="322" t="s">
        <v>39</v>
      </c>
      <c r="H13" s="215"/>
      <c r="I13" s="372"/>
      <c r="J13" s="373" t="s">
        <v>16</v>
      </c>
      <c r="K13" s="373" t="s">
        <v>16</v>
      </c>
      <c r="L13" s="374" t="s">
        <v>16</v>
      </c>
    </row>
    <row r="14" spans="2:12" ht="13.5" thickBot="1">
      <c r="B14" s="554" t="s">
        <v>50</v>
      </c>
      <c r="C14" s="375"/>
      <c r="D14" s="376">
        <v>63172</v>
      </c>
      <c r="E14" s="356">
        <v>45.17</v>
      </c>
      <c r="F14" s="377">
        <v>8273008901.63</v>
      </c>
      <c r="G14" s="356">
        <v>57.33</v>
      </c>
      <c r="I14" s="378" t="s">
        <v>250</v>
      </c>
      <c r="J14" s="379"/>
      <c r="K14" s="379"/>
      <c r="L14" s="380"/>
    </row>
    <row r="15" spans="2:12" ht="13.5" thickBot="1">
      <c r="B15" s="63" t="s">
        <v>49</v>
      </c>
      <c r="C15" s="381"/>
      <c r="D15" s="382">
        <v>76693</v>
      </c>
      <c r="E15" s="360">
        <v>54.83</v>
      </c>
      <c r="F15" s="383">
        <v>6156279854.59</v>
      </c>
      <c r="G15" s="360">
        <v>42.67</v>
      </c>
      <c r="I15" s="46" t="s">
        <v>34</v>
      </c>
      <c r="J15" s="384">
        <v>0.019580410819901018</v>
      </c>
      <c r="K15" s="385">
        <v>0.0497513713540767</v>
      </c>
      <c r="L15" s="386">
        <v>0.2173607605026865</v>
      </c>
    </row>
    <row r="16" spans="2:12" ht="13.5" thickBot="1">
      <c r="B16" s="559" t="s">
        <v>19</v>
      </c>
      <c r="C16" s="78"/>
      <c r="D16" s="387">
        <v>139865</v>
      </c>
      <c r="E16" s="388">
        <v>100</v>
      </c>
      <c r="F16" s="387">
        <v>14429288756.22</v>
      </c>
      <c r="G16" s="388">
        <v>100</v>
      </c>
      <c r="I16" s="46" t="s">
        <v>35</v>
      </c>
      <c r="J16" s="389">
        <v>0.016380981601438426</v>
      </c>
      <c r="K16" s="390">
        <v>0.04489062947436617</v>
      </c>
      <c r="L16" s="391">
        <v>0.2190136124399651</v>
      </c>
    </row>
    <row r="17" spans="2:12" ht="13.5" thickBot="1">
      <c r="B17" s="5"/>
      <c r="C17" s="134"/>
      <c r="D17" s="392"/>
      <c r="E17" s="393"/>
      <c r="F17" s="392"/>
      <c r="G17" s="393"/>
      <c r="H17" s="49"/>
      <c r="I17" s="378" t="s">
        <v>251</v>
      </c>
      <c r="J17" s="394"/>
      <c r="K17" s="395"/>
      <c r="L17" s="396"/>
    </row>
    <row r="18" spans="8:12" ht="13.5" thickBot="1">
      <c r="H18" s="49"/>
      <c r="I18" s="46" t="s">
        <v>34</v>
      </c>
      <c r="J18" s="384">
        <v>0.015716278459099453</v>
      </c>
      <c r="K18" s="385">
        <v>0.03865835522117311</v>
      </c>
      <c r="L18" s="386">
        <v>0.1846678326222051</v>
      </c>
    </row>
    <row r="19" spans="2:13" ht="13.5" thickBot="1">
      <c r="B19" s="557" t="s">
        <v>51</v>
      </c>
      <c r="C19" s="336"/>
      <c r="D19" s="558" t="s">
        <v>10</v>
      </c>
      <c r="E19" s="318" t="s">
        <v>16</v>
      </c>
      <c r="F19" s="557" t="s">
        <v>11</v>
      </c>
      <c r="G19" s="318" t="s">
        <v>16</v>
      </c>
      <c r="H19" s="214"/>
      <c r="I19" s="50" t="s">
        <v>35</v>
      </c>
      <c r="J19" s="389">
        <v>0.012489708321717505</v>
      </c>
      <c r="K19" s="390">
        <v>0.03388933692247875</v>
      </c>
      <c r="L19" s="391">
        <v>0.1875534444902942</v>
      </c>
      <c r="M19" s="134"/>
    </row>
    <row r="20" spans="2:12" ht="13.5" thickBot="1">
      <c r="B20" s="337" t="s">
        <v>37</v>
      </c>
      <c r="C20" s="338"/>
      <c r="D20" s="320" t="s">
        <v>55</v>
      </c>
      <c r="E20" s="321" t="s">
        <v>38</v>
      </c>
      <c r="F20" s="343" t="s">
        <v>15</v>
      </c>
      <c r="G20" s="321" t="s">
        <v>39</v>
      </c>
      <c r="H20" s="215"/>
      <c r="I20" s="51"/>
      <c r="J20" s="216"/>
      <c r="K20" s="217"/>
      <c r="L20" s="216"/>
    </row>
    <row r="21" spans="2:7" ht="13.5" thickBot="1">
      <c r="B21" s="554" t="s">
        <v>53</v>
      </c>
      <c r="C21" s="56"/>
      <c r="D21" s="397">
        <v>79943</v>
      </c>
      <c r="E21" s="360">
        <v>57.16</v>
      </c>
      <c r="F21" s="377">
        <v>7698631253.23</v>
      </c>
      <c r="G21" s="360">
        <v>53.35</v>
      </c>
    </row>
    <row r="22" spans="2:10" ht="12.75">
      <c r="B22" s="555" t="s">
        <v>52</v>
      </c>
      <c r="C22" s="62"/>
      <c r="D22" s="398">
        <v>55031</v>
      </c>
      <c r="E22" s="360">
        <v>39.35</v>
      </c>
      <c r="F22" s="383">
        <v>6546084071.41</v>
      </c>
      <c r="G22" s="360">
        <v>45.37</v>
      </c>
      <c r="I22" s="675" t="s">
        <v>155</v>
      </c>
      <c r="J22" s="691"/>
    </row>
    <row r="23" spans="2:10" ht="13.5" thickBot="1">
      <c r="B23" s="555" t="s">
        <v>154</v>
      </c>
      <c r="C23" s="62"/>
      <c r="D23" s="398">
        <v>4891</v>
      </c>
      <c r="E23" s="360">
        <v>3.5</v>
      </c>
      <c r="F23" s="383">
        <v>184573431.58</v>
      </c>
      <c r="G23" s="360">
        <v>1.28</v>
      </c>
      <c r="I23" s="692"/>
      <c r="J23" s="693"/>
    </row>
    <row r="24" spans="2:10" ht="13.5" thickBot="1">
      <c r="B24" s="559" t="s">
        <v>19</v>
      </c>
      <c r="C24" s="58"/>
      <c r="D24" s="399">
        <v>139865</v>
      </c>
      <c r="E24" s="400">
        <v>100</v>
      </c>
      <c r="F24" s="401">
        <v>14429288756.22</v>
      </c>
      <c r="G24" s="400">
        <v>100</v>
      </c>
      <c r="I24" s="404" t="s">
        <v>44</v>
      </c>
      <c r="J24" s="405">
        <v>0.0424</v>
      </c>
    </row>
    <row r="25" spans="2:10" ht="12.75">
      <c r="B25" s="5"/>
      <c r="C25" s="128"/>
      <c r="D25" s="135"/>
      <c r="E25" s="136"/>
      <c r="F25" s="135"/>
      <c r="G25" s="136"/>
      <c r="H25" s="49"/>
      <c r="I25" s="408" t="s">
        <v>45</v>
      </c>
      <c r="J25" s="207">
        <v>39874</v>
      </c>
    </row>
    <row r="26" spans="9:11" ht="13.5" thickBot="1">
      <c r="I26" s="408" t="s">
        <v>46</v>
      </c>
      <c r="J26" s="409">
        <v>0.0469</v>
      </c>
      <c r="K26" s="123"/>
    </row>
    <row r="27" spans="2:11" ht="12.75" customHeight="1" thickBot="1">
      <c r="B27" s="687" t="s">
        <v>54</v>
      </c>
      <c r="C27" s="688"/>
      <c r="D27" s="558" t="s">
        <v>10</v>
      </c>
      <c r="E27" s="318" t="s">
        <v>16</v>
      </c>
      <c r="F27" s="557" t="s">
        <v>11</v>
      </c>
      <c r="G27" s="318" t="s">
        <v>16</v>
      </c>
      <c r="I27" s="410" t="s">
        <v>47</v>
      </c>
      <c r="J27" s="208">
        <v>39846</v>
      </c>
      <c r="K27" s="123"/>
    </row>
    <row r="28" spans="2:7" ht="13.5" thickBot="1">
      <c r="B28" s="343" t="s">
        <v>15</v>
      </c>
      <c r="C28" s="344"/>
      <c r="D28" s="320" t="s">
        <v>55</v>
      </c>
      <c r="E28" s="321" t="s">
        <v>38</v>
      </c>
      <c r="F28" s="343" t="s">
        <v>15</v>
      </c>
      <c r="G28" s="321" t="s">
        <v>39</v>
      </c>
    </row>
    <row r="29" spans="2:7" ht="12.75">
      <c r="B29" s="137" t="s">
        <v>156</v>
      </c>
      <c r="C29" s="138"/>
      <c r="D29" s="402">
        <v>41098</v>
      </c>
      <c r="E29" s="403">
        <v>29.39</v>
      </c>
      <c r="F29" s="402">
        <v>1138789439.61</v>
      </c>
      <c r="G29" s="403">
        <v>7.89</v>
      </c>
    </row>
    <row r="30" spans="2:11" ht="12.75">
      <c r="B30" s="139" t="s">
        <v>157</v>
      </c>
      <c r="C30" s="140"/>
      <c r="D30" s="406">
        <v>40350</v>
      </c>
      <c r="E30" s="407">
        <v>28.85</v>
      </c>
      <c r="F30" s="406">
        <v>2969816865.84</v>
      </c>
      <c r="G30" s="407">
        <v>20.58</v>
      </c>
      <c r="I30" s="570"/>
      <c r="J30" s="570"/>
      <c r="K30" s="149"/>
    </row>
    <row r="31" spans="2:7" ht="12.75">
      <c r="B31" s="139" t="s">
        <v>158</v>
      </c>
      <c r="C31" s="140"/>
      <c r="D31" s="406">
        <v>27931</v>
      </c>
      <c r="E31" s="407">
        <v>19.97</v>
      </c>
      <c r="F31" s="406">
        <v>3429271486.45</v>
      </c>
      <c r="G31" s="407">
        <v>23.77</v>
      </c>
    </row>
    <row r="32" spans="2:7" ht="12.75">
      <c r="B32" s="139" t="s">
        <v>159</v>
      </c>
      <c r="C32" s="140"/>
      <c r="D32" s="406">
        <v>15470</v>
      </c>
      <c r="E32" s="407">
        <v>11.06</v>
      </c>
      <c r="F32" s="406">
        <v>2658624587</v>
      </c>
      <c r="G32" s="407">
        <v>18.43</v>
      </c>
    </row>
    <row r="33" spans="2:7" ht="12.75">
      <c r="B33" s="139" t="s">
        <v>160</v>
      </c>
      <c r="C33" s="140"/>
      <c r="D33" s="406">
        <v>7355</v>
      </c>
      <c r="E33" s="407">
        <v>5.26</v>
      </c>
      <c r="F33" s="406">
        <v>1627752180.72</v>
      </c>
      <c r="G33" s="407">
        <v>11.28</v>
      </c>
    </row>
    <row r="34" spans="2:7" ht="12.75">
      <c r="B34" s="139" t="s">
        <v>161</v>
      </c>
      <c r="C34" s="140"/>
      <c r="D34" s="406">
        <v>3308</v>
      </c>
      <c r="E34" s="407">
        <v>2.37</v>
      </c>
      <c r="F34" s="406">
        <v>897808319.83</v>
      </c>
      <c r="G34" s="407">
        <v>6.22</v>
      </c>
    </row>
    <row r="35" spans="2:7" ht="12.75">
      <c r="B35" s="139" t="s">
        <v>162</v>
      </c>
      <c r="C35" s="140"/>
      <c r="D35" s="406">
        <v>1797</v>
      </c>
      <c r="E35" s="407">
        <v>1.28</v>
      </c>
      <c r="F35" s="406">
        <v>578256020.66</v>
      </c>
      <c r="G35" s="407">
        <v>4.01</v>
      </c>
    </row>
    <row r="36" spans="2:7" ht="12.75">
      <c r="B36" s="139" t="s">
        <v>163</v>
      </c>
      <c r="C36" s="140"/>
      <c r="D36" s="406">
        <v>983</v>
      </c>
      <c r="E36" s="407">
        <v>0.7</v>
      </c>
      <c r="F36" s="406">
        <v>365210597.63</v>
      </c>
      <c r="G36" s="407">
        <v>2.53</v>
      </c>
    </row>
    <row r="37" spans="2:7" ht="12.75">
      <c r="B37" s="139" t="s">
        <v>164</v>
      </c>
      <c r="C37" s="140"/>
      <c r="D37" s="406">
        <v>629</v>
      </c>
      <c r="E37" s="407">
        <v>0.45</v>
      </c>
      <c r="F37" s="406">
        <v>264356347.12</v>
      </c>
      <c r="G37" s="407">
        <v>1.83</v>
      </c>
    </row>
    <row r="38" spans="2:7" ht="12.75">
      <c r="B38" s="139" t="s">
        <v>165</v>
      </c>
      <c r="C38" s="140"/>
      <c r="D38" s="406">
        <v>409</v>
      </c>
      <c r="E38" s="407">
        <v>0.29</v>
      </c>
      <c r="F38" s="406">
        <v>193293380.83</v>
      </c>
      <c r="G38" s="407">
        <v>1.34</v>
      </c>
    </row>
    <row r="39" spans="2:7" ht="12.75">
      <c r="B39" s="139" t="s">
        <v>166</v>
      </c>
      <c r="C39" s="140"/>
      <c r="D39" s="406">
        <v>248</v>
      </c>
      <c r="E39" s="407">
        <v>0.18</v>
      </c>
      <c r="F39" s="406">
        <v>127950383.5</v>
      </c>
      <c r="G39" s="407">
        <v>0.89</v>
      </c>
    </row>
    <row r="40" spans="2:7" ht="12.75">
      <c r="B40" s="139" t="s">
        <v>167</v>
      </c>
      <c r="C40" s="140"/>
      <c r="D40" s="406">
        <v>122</v>
      </c>
      <c r="E40" s="407">
        <v>0.09</v>
      </c>
      <c r="F40" s="406">
        <v>69437635.27</v>
      </c>
      <c r="G40" s="407">
        <v>0.48</v>
      </c>
    </row>
    <row r="41" spans="2:7" ht="12.75">
      <c r="B41" s="139" t="s">
        <v>168</v>
      </c>
      <c r="C41" s="140"/>
      <c r="D41" s="406">
        <v>81</v>
      </c>
      <c r="E41" s="407">
        <v>0.06</v>
      </c>
      <c r="F41" s="406">
        <v>50438422.73</v>
      </c>
      <c r="G41" s="407">
        <v>0.35</v>
      </c>
    </row>
    <row r="42" spans="2:7" ht="12.75">
      <c r="B42" s="139" t="s">
        <v>169</v>
      </c>
      <c r="C42" s="140"/>
      <c r="D42" s="406">
        <v>42</v>
      </c>
      <c r="E42" s="407">
        <v>0.03</v>
      </c>
      <c r="F42" s="406">
        <v>28094291.54</v>
      </c>
      <c r="G42" s="407">
        <v>0.19</v>
      </c>
    </row>
    <row r="43" spans="2:7" ht="12.75">
      <c r="B43" s="139" t="s">
        <v>170</v>
      </c>
      <c r="C43" s="140"/>
      <c r="D43" s="406">
        <v>41</v>
      </c>
      <c r="E43" s="407">
        <v>0.03</v>
      </c>
      <c r="F43" s="406">
        <v>29438616.86</v>
      </c>
      <c r="G43" s="407">
        <v>0.2</v>
      </c>
    </row>
    <row r="44" spans="2:7" ht="13.5" thickBot="1">
      <c r="B44" s="141" t="s">
        <v>431</v>
      </c>
      <c r="C44" s="142"/>
      <c r="D44" s="411">
        <v>1</v>
      </c>
      <c r="E44" s="463">
        <v>0</v>
      </c>
      <c r="F44" s="411">
        <v>750180.63</v>
      </c>
      <c r="G44" s="463">
        <v>0.01</v>
      </c>
    </row>
    <row r="45" spans="2:7" ht="13.5" thickBot="1">
      <c r="B45" s="559" t="s">
        <v>19</v>
      </c>
      <c r="C45" s="331"/>
      <c r="D45" s="412">
        <v>139865</v>
      </c>
      <c r="E45" s="464">
        <v>100</v>
      </c>
      <c r="F45" s="412">
        <v>14429288756.22</v>
      </c>
      <c r="G45" s="464">
        <v>100</v>
      </c>
    </row>
    <row r="46" ht="12.75">
      <c r="B46" t="str">
        <f>'[3]Raw Strats'!A29</f>
        <v>As at the report date, the maximum loan size was £ 750,180.63, the minimum loan size was £ -3,999.04 and the average loan size was £ 103,165.83.</v>
      </c>
    </row>
    <row r="48" ht="13.5" thickBot="1"/>
    <row r="49" spans="2:7" ht="12.75">
      <c r="B49" s="683" t="s">
        <v>56</v>
      </c>
      <c r="C49" s="684"/>
      <c r="D49" s="318" t="s">
        <v>10</v>
      </c>
      <c r="E49" s="318" t="s">
        <v>16</v>
      </c>
      <c r="F49" s="595" t="s">
        <v>11</v>
      </c>
      <c r="G49" s="318" t="s">
        <v>16</v>
      </c>
    </row>
    <row r="50" spans="2:7" ht="13.5" thickBot="1">
      <c r="B50" s="685"/>
      <c r="C50" s="686"/>
      <c r="D50" s="321" t="s">
        <v>55</v>
      </c>
      <c r="E50" s="321" t="s">
        <v>38</v>
      </c>
      <c r="F50" s="343" t="s">
        <v>15</v>
      </c>
      <c r="G50" s="321" t="s">
        <v>39</v>
      </c>
    </row>
    <row r="51" spans="2:7" ht="12.75">
      <c r="B51" s="655" t="s">
        <v>57</v>
      </c>
      <c r="D51" s="429">
        <v>5667</v>
      </c>
      <c r="E51" s="330">
        <v>4.05</v>
      </c>
      <c r="F51" s="327">
        <v>535394145.42</v>
      </c>
      <c r="G51" s="330">
        <v>3.71</v>
      </c>
    </row>
    <row r="52" spans="2:7" ht="12.75">
      <c r="B52" s="594" t="s">
        <v>58</v>
      </c>
      <c r="D52" s="429">
        <v>6501</v>
      </c>
      <c r="E52" s="330">
        <v>4.65</v>
      </c>
      <c r="F52" s="327">
        <v>562504005.88</v>
      </c>
      <c r="G52" s="330">
        <v>3.9</v>
      </c>
    </row>
    <row r="53" spans="2:7" ht="12.75">
      <c r="B53" s="594" t="s">
        <v>433</v>
      </c>
      <c r="D53" s="429">
        <v>27914</v>
      </c>
      <c r="E53" s="330">
        <v>19.96</v>
      </c>
      <c r="F53" s="327">
        <v>3927702061.95</v>
      </c>
      <c r="G53" s="330">
        <v>27.22</v>
      </c>
    </row>
    <row r="54" spans="2:7" ht="12.75">
      <c r="B54" s="594" t="s">
        <v>435</v>
      </c>
      <c r="D54" s="429">
        <v>5448</v>
      </c>
      <c r="E54" s="330">
        <v>3.9</v>
      </c>
      <c r="F54" s="327">
        <v>395123725.29</v>
      </c>
      <c r="G54" s="330">
        <v>2.74</v>
      </c>
    </row>
    <row r="55" spans="2:7" ht="12.75">
      <c r="B55" s="594" t="s">
        <v>59</v>
      </c>
      <c r="D55" s="429">
        <v>17081</v>
      </c>
      <c r="E55" s="330">
        <v>12.21</v>
      </c>
      <c r="F55" s="327">
        <v>1365247658.15</v>
      </c>
      <c r="G55" s="330">
        <v>9.46</v>
      </c>
    </row>
    <row r="56" spans="2:7" ht="12.75">
      <c r="B56" s="594" t="s">
        <v>62</v>
      </c>
      <c r="D56" s="429">
        <v>9376</v>
      </c>
      <c r="E56" s="330">
        <v>6.7</v>
      </c>
      <c r="F56" s="327">
        <v>711009570.16</v>
      </c>
      <c r="G56" s="330">
        <v>4.93</v>
      </c>
    </row>
    <row r="57" spans="2:7" ht="12.75">
      <c r="B57" s="594" t="s">
        <v>439</v>
      </c>
      <c r="D57" s="429">
        <v>31054</v>
      </c>
      <c r="E57" s="330">
        <v>22.2</v>
      </c>
      <c r="F57" s="327">
        <v>3702789209.54</v>
      </c>
      <c r="G57" s="330">
        <v>25.66</v>
      </c>
    </row>
    <row r="58" spans="2:7" ht="12.75">
      <c r="B58" s="594" t="s">
        <v>60</v>
      </c>
      <c r="D58" s="429">
        <v>11762</v>
      </c>
      <c r="E58" s="330">
        <v>8.41</v>
      </c>
      <c r="F58" s="327">
        <v>1219505529.82</v>
      </c>
      <c r="G58" s="330">
        <v>8.45</v>
      </c>
    </row>
    <row r="59" spans="2:7" ht="12.75">
      <c r="B59" s="594" t="s">
        <v>442</v>
      </c>
      <c r="D59" s="429">
        <v>6248</v>
      </c>
      <c r="E59" s="330">
        <v>4.47</v>
      </c>
      <c r="F59" s="327">
        <v>490469689.77</v>
      </c>
      <c r="G59" s="330">
        <v>3.4</v>
      </c>
    </row>
    <row r="60" spans="2:7" ht="12.75">
      <c r="B60" s="594" t="s">
        <v>63</v>
      </c>
      <c r="D60" s="429">
        <v>9147</v>
      </c>
      <c r="E60" s="330">
        <v>6.54</v>
      </c>
      <c r="F60" s="327">
        <v>785101381.6</v>
      </c>
      <c r="G60" s="330">
        <v>5.44</v>
      </c>
    </row>
    <row r="61" spans="2:7" ht="12.75">
      <c r="B61" s="594" t="s">
        <v>61</v>
      </c>
      <c r="D61" s="429">
        <v>9664</v>
      </c>
      <c r="E61" s="330">
        <v>6.91</v>
      </c>
      <c r="F61" s="327">
        <v>734372396.12</v>
      </c>
      <c r="G61" s="330">
        <v>5.09</v>
      </c>
    </row>
    <row r="62" spans="2:7" ht="13.5" thickBot="1">
      <c r="B62" s="594" t="s">
        <v>154</v>
      </c>
      <c r="D62" s="429">
        <v>3</v>
      </c>
      <c r="E62" s="330">
        <v>0</v>
      </c>
      <c r="F62" s="327">
        <v>69382.52</v>
      </c>
      <c r="G62" s="330">
        <v>0</v>
      </c>
    </row>
    <row r="63" spans="2:7" ht="13.5" thickBot="1">
      <c r="B63" s="596" t="s">
        <v>19</v>
      </c>
      <c r="C63" s="78"/>
      <c r="D63" s="430">
        <v>139865</v>
      </c>
      <c r="E63" s="423">
        <v>100</v>
      </c>
      <c r="F63" s="430">
        <v>14429288756.22</v>
      </c>
      <c r="G63" s="423">
        <v>100</v>
      </c>
    </row>
  </sheetData>
  <sheetProtection/>
  <mergeCells count="8">
    <mergeCell ref="B49:C50"/>
    <mergeCell ref="B27:C27"/>
    <mergeCell ref="B9:C9"/>
    <mergeCell ref="I22:J23"/>
    <mergeCell ref="B4:C4"/>
    <mergeCell ref="B5:C5"/>
    <mergeCell ref="B6:C6"/>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June 2012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zoomScale="85" zoomScalePageLayoutView="85" workbookViewId="0" topLeftCell="B7">
      <selection activeCell="H26" sqref="H26"/>
    </sheetView>
  </sheetViews>
  <sheetFormatPr defaultColWidth="27.140625" defaultRowHeight="12"/>
  <cols>
    <col min="1" max="1" width="5.7109375" style="28" customWidth="1"/>
    <col min="2" max="2" width="36.00390625" style="1" customWidth="1"/>
    <col min="3" max="4" width="16.8515625" style="1" customWidth="1"/>
    <col min="5" max="5" width="18.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3.421875" style="0" customWidth="1"/>
    <col min="13" max="16384" width="27.140625" style="1" customWidth="1"/>
  </cols>
  <sheetData>
    <row r="1" ht="13.5" thickBot="1"/>
    <row r="2" spans="2:12" ht="12.75">
      <c r="B2" s="318" t="s">
        <v>93</v>
      </c>
      <c r="C2" s="558" t="s">
        <v>10</v>
      </c>
      <c r="D2" s="318" t="s">
        <v>16</v>
      </c>
      <c r="E2" s="557" t="s">
        <v>11</v>
      </c>
      <c r="F2" s="318" t="s">
        <v>16</v>
      </c>
      <c r="H2" s="657" t="s">
        <v>73</v>
      </c>
      <c r="I2" s="318" t="s">
        <v>10</v>
      </c>
      <c r="J2" s="318" t="s">
        <v>16</v>
      </c>
      <c r="K2" s="557" t="s">
        <v>11</v>
      </c>
      <c r="L2" s="318" t="s">
        <v>16</v>
      </c>
    </row>
    <row r="3" spans="2:12" ht="13.5" thickBot="1">
      <c r="B3" s="321"/>
      <c r="C3" s="320" t="s">
        <v>55</v>
      </c>
      <c r="D3" s="321" t="s">
        <v>38</v>
      </c>
      <c r="E3" s="343" t="s">
        <v>15</v>
      </c>
      <c r="F3" s="321" t="s">
        <v>39</v>
      </c>
      <c r="H3" s="413" t="s">
        <v>74</v>
      </c>
      <c r="I3" s="321" t="s">
        <v>55</v>
      </c>
      <c r="J3" s="321" t="s">
        <v>38</v>
      </c>
      <c r="K3" s="343" t="s">
        <v>15</v>
      </c>
      <c r="L3" s="321" t="s">
        <v>39</v>
      </c>
    </row>
    <row r="4" spans="2:13" ht="12.75">
      <c r="B4" s="47" t="s">
        <v>94</v>
      </c>
      <c r="C4" s="414">
        <v>16372</v>
      </c>
      <c r="D4" s="415">
        <v>11.71</v>
      </c>
      <c r="E4" s="416">
        <v>788355470.21</v>
      </c>
      <c r="F4" s="417">
        <v>5.46</v>
      </c>
      <c r="H4" s="554" t="s">
        <v>66</v>
      </c>
      <c r="I4" s="418">
        <v>29118</v>
      </c>
      <c r="J4" s="419">
        <v>20.82</v>
      </c>
      <c r="K4" s="418">
        <v>879896812.59</v>
      </c>
      <c r="L4" s="419">
        <v>6.1</v>
      </c>
      <c r="M4"/>
    </row>
    <row r="5" spans="2:13" ht="12.75">
      <c r="B5" s="46" t="s">
        <v>95</v>
      </c>
      <c r="C5" s="414">
        <v>24936</v>
      </c>
      <c r="D5" s="415">
        <v>17.83</v>
      </c>
      <c r="E5" s="420">
        <v>1797235645.03</v>
      </c>
      <c r="F5" s="417">
        <v>12.46</v>
      </c>
      <c r="H5" s="555" t="s">
        <v>67</v>
      </c>
      <c r="I5" s="421">
        <v>36604</v>
      </c>
      <c r="J5" s="415">
        <v>26.17</v>
      </c>
      <c r="K5" s="421">
        <v>2721806571.23</v>
      </c>
      <c r="L5" s="415">
        <v>18.86</v>
      </c>
      <c r="M5"/>
    </row>
    <row r="6" spans="2:13" ht="12.75">
      <c r="B6" s="46" t="s">
        <v>96</v>
      </c>
      <c r="C6" s="414">
        <v>32551</v>
      </c>
      <c r="D6" s="415">
        <v>23.27</v>
      </c>
      <c r="E6" s="420">
        <v>3056212968.96</v>
      </c>
      <c r="F6" s="417">
        <v>21.18</v>
      </c>
      <c r="H6" s="555" t="s">
        <v>68</v>
      </c>
      <c r="I6" s="421">
        <v>37667</v>
      </c>
      <c r="J6" s="415">
        <v>26.93</v>
      </c>
      <c r="K6" s="421">
        <v>4802903896.38</v>
      </c>
      <c r="L6" s="415">
        <v>33.29</v>
      </c>
      <c r="M6"/>
    </row>
    <row r="7" spans="2:13" ht="12.75">
      <c r="B7" s="46" t="s">
        <v>97</v>
      </c>
      <c r="C7" s="414">
        <v>39136</v>
      </c>
      <c r="D7" s="415">
        <v>27.98</v>
      </c>
      <c r="E7" s="420">
        <v>4884173590.5</v>
      </c>
      <c r="F7" s="417">
        <v>33.85</v>
      </c>
      <c r="H7" s="555" t="s">
        <v>69</v>
      </c>
      <c r="I7" s="421">
        <v>7662</v>
      </c>
      <c r="J7" s="415">
        <v>5.48</v>
      </c>
      <c r="K7" s="421">
        <v>1162118420.37</v>
      </c>
      <c r="L7" s="415">
        <v>8.05</v>
      </c>
      <c r="M7"/>
    </row>
    <row r="8" spans="2:13" ht="12.75">
      <c r="B8" s="46" t="s">
        <v>98</v>
      </c>
      <c r="C8" s="414">
        <v>24324</v>
      </c>
      <c r="D8" s="415">
        <v>17.39</v>
      </c>
      <c r="E8" s="420">
        <v>3549758730.25</v>
      </c>
      <c r="F8" s="417">
        <v>24.6</v>
      </c>
      <c r="H8" s="555" t="s">
        <v>70</v>
      </c>
      <c r="I8" s="421">
        <v>7086</v>
      </c>
      <c r="J8" s="415">
        <v>5.07</v>
      </c>
      <c r="K8" s="421">
        <v>1108407073.59</v>
      </c>
      <c r="L8" s="415">
        <v>7.68</v>
      </c>
      <c r="M8"/>
    </row>
    <row r="9" spans="2:13" ht="12.75">
      <c r="B9" s="46" t="s">
        <v>99</v>
      </c>
      <c r="C9" s="414">
        <v>2543</v>
      </c>
      <c r="D9" s="415">
        <v>1.82</v>
      </c>
      <c r="E9" s="420">
        <v>353440009.63</v>
      </c>
      <c r="F9" s="417">
        <v>2.45</v>
      </c>
      <c r="H9" s="555" t="s">
        <v>71</v>
      </c>
      <c r="I9" s="421">
        <v>5406</v>
      </c>
      <c r="J9" s="415">
        <v>3.87</v>
      </c>
      <c r="K9" s="421">
        <v>848562768.15</v>
      </c>
      <c r="L9" s="415">
        <v>5.88</v>
      </c>
      <c r="M9"/>
    </row>
    <row r="10" spans="2:13" ht="12.75">
      <c r="B10" s="46" t="s">
        <v>100</v>
      </c>
      <c r="C10" s="414">
        <v>1</v>
      </c>
      <c r="D10" s="415">
        <v>0</v>
      </c>
      <c r="E10" s="420">
        <v>103362.61</v>
      </c>
      <c r="F10" s="417">
        <v>0</v>
      </c>
      <c r="H10" s="555" t="s">
        <v>72</v>
      </c>
      <c r="I10" s="421">
        <v>5239</v>
      </c>
      <c r="J10" s="415">
        <v>3.75</v>
      </c>
      <c r="K10" s="421">
        <v>895957340.87</v>
      </c>
      <c r="L10" s="415">
        <v>6.21</v>
      </c>
      <c r="M10"/>
    </row>
    <row r="11" spans="2:13" ht="12.75">
      <c r="B11" s="46" t="s">
        <v>101</v>
      </c>
      <c r="C11" s="414">
        <v>0</v>
      </c>
      <c r="D11" s="415">
        <v>0</v>
      </c>
      <c r="E11" s="420">
        <v>0</v>
      </c>
      <c r="F11" s="417">
        <v>0</v>
      </c>
      <c r="H11" s="555" t="s">
        <v>171</v>
      </c>
      <c r="I11" s="421">
        <v>11031</v>
      </c>
      <c r="J11" s="415">
        <v>7.89</v>
      </c>
      <c r="K11" s="421">
        <v>2009594990.19</v>
      </c>
      <c r="L11" s="415">
        <v>13.93</v>
      </c>
      <c r="M11"/>
    </row>
    <row r="12" spans="2:13" ht="13.5" thickBot="1">
      <c r="B12" s="46" t="s">
        <v>102</v>
      </c>
      <c r="C12" s="414">
        <v>0</v>
      </c>
      <c r="D12" s="415">
        <v>0</v>
      </c>
      <c r="E12" s="420">
        <v>0</v>
      </c>
      <c r="F12" s="417">
        <v>0</v>
      </c>
      <c r="H12" s="555" t="s">
        <v>154</v>
      </c>
      <c r="I12" s="421">
        <v>52</v>
      </c>
      <c r="J12" s="415">
        <v>0.04</v>
      </c>
      <c r="K12" s="421">
        <v>40882.85</v>
      </c>
      <c r="L12" s="415">
        <v>0</v>
      </c>
      <c r="M12"/>
    </row>
    <row r="13" spans="2:12" ht="13.5" thickBot="1">
      <c r="B13" s="46" t="s">
        <v>432</v>
      </c>
      <c r="C13" s="414">
        <v>0</v>
      </c>
      <c r="D13" s="415">
        <v>0</v>
      </c>
      <c r="E13" s="420">
        <v>0</v>
      </c>
      <c r="F13" s="417">
        <v>0</v>
      </c>
      <c r="H13" s="559" t="s">
        <v>19</v>
      </c>
      <c r="I13" s="422">
        <v>139865</v>
      </c>
      <c r="J13" s="423">
        <v>100</v>
      </c>
      <c r="K13" s="422">
        <v>14429288756.22</v>
      </c>
      <c r="L13" s="423">
        <v>100</v>
      </c>
    </row>
    <row r="14" spans="2:12" ht="13.5" customHeight="1" thickBot="1">
      <c r="B14" s="50" t="s">
        <v>154</v>
      </c>
      <c r="C14" s="414">
        <v>2</v>
      </c>
      <c r="D14" s="417">
        <v>0</v>
      </c>
      <c r="E14" s="420">
        <v>8979.03</v>
      </c>
      <c r="F14" s="417">
        <v>0</v>
      </c>
      <c r="H14" s="698" t="s">
        <v>567</v>
      </c>
      <c r="I14" s="699"/>
      <c r="J14" s="699"/>
      <c r="K14" s="699"/>
      <c r="L14" s="699"/>
    </row>
    <row r="15" spans="2:12" ht="13.5" thickBot="1">
      <c r="B15" s="50" t="s">
        <v>19</v>
      </c>
      <c r="C15" s="424">
        <v>139865</v>
      </c>
      <c r="D15" s="425">
        <v>100</v>
      </c>
      <c r="E15" s="426">
        <v>14429288756.22</v>
      </c>
      <c r="F15" s="425">
        <v>100</v>
      </c>
      <c r="H15" s="700"/>
      <c r="I15" s="700"/>
      <c r="J15" s="700"/>
      <c r="K15" s="700"/>
      <c r="L15" s="700"/>
    </row>
    <row r="16" spans="2:12" ht="13.5" customHeight="1" thickBot="1">
      <c r="B16" s="701" t="s">
        <v>568</v>
      </c>
      <c r="C16" s="701"/>
      <c r="D16" s="701"/>
      <c r="E16" s="701"/>
      <c r="F16" s="701"/>
      <c r="H16" s="1"/>
      <c r="I16" s="1"/>
      <c r="J16" s="1"/>
      <c r="K16" s="1"/>
      <c r="L16" s="1"/>
    </row>
    <row r="17" spans="2:13" ht="12.75">
      <c r="B17" s="702"/>
      <c r="C17" s="702"/>
      <c r="D17" s="702"/>
      <c r="E17" s="702"/>
      <c r="F17" s="702"/>
      <c r="H17" s="318" t="s">
        <v>64</v>
      </c>
      <c r="I17" s="318" t="s">
        <v>10</v>
      </c>
      <c r="J17" s="318" t="s">
        <v>16</v>
      </c>
      <c r="K17" s="557" t="s">
        <v>11</v>
      </c>
      <c r="L17" s="318" t="s">
        <v>16</v>
      </c>
      <c r="M17"/>
    </row>
    <row r="18" spans="8:13" ht="13.5" thickBot="1">
      <c r="H18" s="321" t="s">
        <v>65</v>
      </c>
      <c r="I18" s="321" t="s">
        <v>55</v>
      </c>
      <c r="J18" s="321" t="s">
        <v>38</v>
      </c>
      <c r="K18" s="343" t="s">
        <v>15</v>
      </c>
      <c r="L18" s="321" t="s">
        <v>39</v>
      </c>
      <c r="M18"/>
    </row>
    <row r="19" spans="2:13" ht="12.75">
      <c r="B19" s="318" t="s">
        <v>75</v>
      </c>
      <c r="C19" s="558" t="s">
        <v>10</v>
      </c>
      <c r="D19" s="318" t="s">
        <v>16</v>
      </c>
      <c r="E19" s="557" t="s">
        <v>11</v>
      </c>
      <c r="F19" s="318" t="s">
        <v>16</v>
      </c>
      <c r="H19" s="554" t="s">
        <v>66</v>
      </c>
      <c r="I19" s="418">
        <v>26008</v>
      </c>
      <c r="J19" s="419">
        <v>18.6</v>
      </c>
      <c r="K19" s="418">
        <v>775360592.74</v>
      </c>
      <c r="L19" s="419">
        <v>5.37</v>
      </c>
      <c r="M19"/>
    </row>
    <row r="20" spans="2:13" ht="13.5" thickBot="1">
      <c r="B20" s="321"/>
      <c r="C20" s="320" t="s">
        <v>55</v>
      </c>
      <c r="D20" s="321" t="s">
        <v>38</v>
      </c>
      <c r="E20" s="343" t="s">
        <v>15</v>
      </c>
      <c r="F20" s="321" t="s">
        <v>39</v>
      </c>
      <c r="H20" s="555" t="s">
        <v>67</v>
      </c>
      <c r="I20" s="421">
        <v>35372</v>
      </c>
      <c r="J20" s="415">
        <v>25.29</v>
      </c>
      <c r="K20" s="421">
        <v>2699578429.97</v>
      </c>
      <c r="L20" s="415">
        <v>18.71</v>
      </c>
      <c r="M20"/>
    </row>
    <row r="21" spans="2:13" ht="12.75">
      <c r="B21" s="46" t="s">
        <v>76</v>
      </c>
      <c r="C21" s="465">
        <v>0</v>
      </c>
      <c r="D21" s="403">
        <v>0</v>
      </c>
      <c r="E21" s="466">
        <v>0</v>
      </c>
      <c r="F21" s="403">
        <v>0</v>
      </c>
      <c r="H21" s="555" t="s">
        <v>68</v>
      </c>
      <c r="I21" s="421">
        <v>47992</v>
      </c>
      <c r="J21" s="415">
        <v>34.31</v>
      </c>
      <c r="K21" s="421">
        <v>6079929995.45</v>
      </c>
      <c r="L21" s="415">
        <v>42.14</v>
      </c>
      <c r="M21"/>
    </row>
    <row r="22" spans="2:13" ht="12.75">
      <c r="B22" s="46" t="s">
        <v>77</v>
      </c>
      <c r="C22" s="427">
        <v>24</v>
      </c>
      <c r="D22" s="407">
        <v>0.02</v>
      </c>
      <c r="E22" s="428">
        <v>3034728.37</v>
      </c>
      <c r="F22" s="407">
        <v>0.02</v>
      </c>
      <c r="H22" s="555" t="s">
        <v>69</v>
      </c>
      <c r="I22" s="421">
        <v>10250</v>
      </c>
      <c r="J22" s="415">
        <v>7.33</v>
      </c>
      <c r="K22" s="421">
        <v>1623527545.26</v>
      </c>
      <c r="L22" s="415">
        <v>11.25</v>
      </c>
      <c r="M22"/>
    </row>
    <row r="23" spans="2:13" ht="12.75">
      <c r="B23" s="46" t="s">
        <v>78</v>
      </c>
      <c r="C23" s="427">
        <v>7483</v>
      </c>
      <c r="D23" s="407">
        <v>5.35</v>
      </c>
      <c r="E23" s="428">
        <v>962250542.8</v>
      </c>
      <c r="F23" s="407">
        <v>6.67</v>
      </c>
      <c r="H23" s="555" t="s">
        <v>70</v>
      </c>
      <c r="I23" s="421">
        <v>7644</v>
      </c>
      <c r="J23" s="415">
        <v>5.47</v>
      </c>
      <c r="K23" s="421">
        <v>1225963670.62</v>
      </c>
      <c r="L23" s="415">
        <v>8.5</v>
      </c>
      <c r="M23"/>
    </row>
    <row r="24" spans="2:13" ht="12.75">
      <c r="B24" s="46" t="s">
        <v>79</v>
      </c>
      <c r="C24" s="427">
        <v>6367</v>
      </c>
      <c r="D24" s="407">
        <v>4.55</v>
      </c>
      <c r="E24" s="428">
        <v>836352903.54</v>
      </c>
      <c r="F24" s="407">
        <v>5.8</v>
      </c>
      <c r="H24" s="555" t="s">
        <v>71</v>
      </c>
      <c r="I24" s="421">
        <v>6144</v>
      </c>
      <c r="J24" s="415">
        <v>4.39</v>
      </c>
      <c r="K24" s="421">
        <v>1039487120.54</v>
      </c>
      <c r="L24" s="415">
        <v>7.2</v>
      </c>
      <c r="M24"/>
    </row>
    <row r="25" spans="2:13" ht="12.75">
      <c r="B25" s="46" t="s">
        <v>80</v>
      </c>
      <c r="C25" s="427">
        <v>1750</v>
      </c>
      <c r="D25" s="407">
        <v>1.25</v>
      </c>
      <c r="E25" s="428">
        <v>215658575.97</v>
      </c>
      <c r="F25" s="407">
        <v>1.49</v>
      </c>
      <c r="H25" s="555" t="s">
        <v>72</v>
      </c>
      <c r="I25" s="421">
        <v>3676</v>
      </c>
      <c r="J25" s="415">
        <v>2.63</v>
      </c>
      <c r="K25" s="421">
        <v>646945267.56</v>
      </c>
      <c r="L25" s="415">
        <v>4.48</v>
      </c>
      <c r="M25"/>
    </row>
    <row r="26" spans="2:12" ht="12.75">
      <c r="B26" s="46" t="s">
        <v>81</v>
      </c>
      <c r="C26" s="427">
        <v>3821</v>
      </c>
      <c r="D26" s="407">
        <v>2.73</v>
      </c>
      <c r="E26" s="428">
        <v>458615998.92</v>
      </c>
      <c r="F26" s="407">
        <v>3.18</v>
      </c>
      <c r="H26" s="555" t="s">
        <v>171</v>
      </c>
      <c r="I26" s="421">
        <v>2779</v>
      </c>
      <c r="J26" s="415">
        <v>1.99</v>
      </c>
      <c r="K26" s="421">
        <v>338496134.08</v>
      </c>
      <c r="L26" s="415">
        <v>2.35</v>
      </c>
    </row>
    <row r="27" spans="2:12" ht="13.5" thickBot="1">
      <c r="B27" s="46" t="s">
        <v>82</v>
      </c>
      <c r="C27" s="427">
        <v>5976</v>
      </c>
      <c r="D27" s="407">
        <v>4.27</v>
      </c>
      <c r="E27" s="428">
        <v>645056472.9</v>
      </c>
      <c r="F27" s="407">
        <v>4.47</v>
      </c>
      <c r="H27" s="555" t="s">
        <v>154</v>
      </c>
      <c r="I27" s="421">
        <v>0</v>
      </c>
      <c r="J27" s="415">
        <v>0</v>
      </c>
      <c r="K27" s="421">
        <v>0</v>
      </c>
      <c r="L27" s="415">
        <v>0</v>
      </c>
    </row>
    <row r="28" spans="2:12" ht="13.5" thickBot="1">
      <c r="B28" s="46" t="s">
        <v>83</v>
      </c>
      <c r="C28" s="427">
        <v>5903</v>
      </c>
      <c r="D28" s="407">
        <v>4.22</v>
      </c>
      <c r="E28" s="428">
        <v>789501462.15</v>
      </c>
      <c r="F28" s="407">
        <v>5.47</v>
      </c>
      <c r="H28" s="559" t="s">
        <v>19</v>
      </c>
      <c r="I28" s="422">
        <v>139865</v>
      </c>
      <c r="J28" s="423">
        <v>100</v>
      </c>
      <c r="K28" s="422">
        <v>14429288756.22</v>
      </c>
      <c r="L28" s="423">
        <v>100</v>
      </c>
    </row>
    <row r="29" spans="2:12" ht="12.75">
      <c r="B29" s="46" t="s">
        <v>84</v>
      </c>
      <c r="C29" s="427">
        <v>7853</v>
      </c>
      <c r="D29" s="407">
        <v>5.61</v>
      </c>
      <c r="E29" s="428">
        <v>1176603682.21</v>
      </c>
      <c r="F29" s="407">
        <v>8.15</v>
      </c>
      <c r="H29" s="698" t="s">
        <v>566</v>
      </c>
      <c r="I29" s="698"/>
      <c r="J29" s="698"/>
      <c r="K29" s="698"/>
      <c r="L29" s="698"/>
    </row>
    <row r="30" spans="2:13" ht="12.75">
      <c r="B30" s="46" t="s">
        <v>85</v>
      </c>
      <c r="C30" s="427">
        <v>14077</v>
      </c>
      <c r="D30" s="407">
        <v>10.06</v>
      </c>
      <c r="E30" s="428">
        <v>1918510493.48</v>
      </c>
      <c r="F30" s="407">
        <v>13.3</v>
      </c>
      <c r="H30" s="703"/>
      <c r="I30" s="703"/>
      <c r="J30" s="703"/>
      <c r="K30" s="703"/>
      <c r="L30" s="703"/>
      <c r="M30"/>
    </row>
    <row r="31" spans="2:13" ht="13.5" thickBot="1">
      <c r="B31" s="46" t="s">
        <v>86</v>
      </c>
      <c r="C31" s="427">
        <v>11707</v>
      </c>
      <c r="D31" s="407">
        <v>8.37</v>
      </c>
      <c r="E31" s="428">
        <v>1453550601.99</v>
      </c>
      <c r="F31" s="407">
        <v>10.07</v>
      </c>
      <c r="H31" s="1"/>
      <c r="I31" s="1"/>
      <c r="J31" s="1"/>
      <c r="K31" s="1"/>
      <c r="L31" s="1"/>
      <c r="M31"/>
    </row>
    <row r="32" spans="2:13" ht="12.75">
      <c r="B32" s="46" t="s">
        <v>87</v>
      </c>
      <c r="C32" s="427">
        <v>10260</v>
      </c>
      <c r="D32" s="407">
        <v>7.34</v>
      </c>
      <c r="E32" s="428">
        <v>1136522905.55</v>
      </c>
      <c r="F32" s="407">
        <v>7.88</v>
      </c>
      <c r="H32" s="318" t="s">
        <v>531</v>
      </c>
      <c r="I32" s="318" t="s">
        <v>10</v>
      </c>
      <c r="J32" s="318" t="s">
        <v>16</v>
      </c>
      <c r="K32" s="595" t="s">
        <v>11</v>
      </c>
      <c r="L32" s="318" t="s">
        <v>16</v>
      </c>
      <c r="M32"/>
    </row>
    <row r="33" spans="2:13" ht="13.5" thickBot="1">
      <c r="B33" s="46" t="s">
        <v>88</v>
      </c>
      <c r="C33" s="427">
        <v>9879</v>
      </c>
      <c r="D33" s="407">
        <v>7.06</v>
      </c>
      <c r="E33" s="428">
        <v>998910590.55</v>
      </c>
      <c r="F33" s="407">
        <v>6.92</v>
      </c>
      <c r="H33" s="321" t="s">
        <v>532</v>
      </c>
      <c r="I33" s="321" t="s">
        <v>55</v>
      </c>
      <c r="J33" s="321" t="s">
        <v>38</v>
      </c>
      <c r="K33" s="343" t="s">
        <v>15</v>
      </c>
      <c r="L33" s="321" t="s">
        <v>39</v>
      </c>
      <c r="M33"/>
    </row>
    <row r="34" spans="2:13" ht="12.75">
      <c r="B34" s="46" t="s">
        <v>89</v>
      </c>
      <c r="C34" s="427">
        <v>6213</v>
      </c>
      <c r="D34" s="407">
        <v>4.44</v>
      </c>
      <c r="E34" s="428">
        <v>594418643.05</v>
      </c>
      <c r="F34" s="407">
        <v>4.12</v>
      </c>
      <c r="H34" s="593" t="s">
        <v>66</v>
      </c>
      <c r="I34" s="418">
        <v>11791</v>
      </c>
      <c r="J34" s="419">
        <v>8.43</v>
      </c>
      <c r="K34" s="418">
        <v>465583398.69</v>
      </c>
      <c r="L34" s="419">
        <v>3.23</v>
      </c>
      <c r="M34"/>
    </row>
    <row r="35" spans="2:13" ht="12.75">
      <c r="B35" s="46" t="s">
        <v>90</v>
      </c>
      <c r="C35" s="427">
        <v>5028</v>
      </c>
      <c r="D35" s="407">
        <v>3.59</v>
      </c>
      <c r="E35" s="428">
        <v>441869791.48</v>
      </c>
      <c r="F35" s="407">
        <v>3.06</v>
      </c>
      <c r="H35" s="594" t="s">
        <v>67</v>
      </c>
      <c r="I35" s="421">
        <v>33498</v>
      </c>
      <c r="J35" s="415">
        <v>23.95</v>
      </c>
      <c r="K35" s="421">
        <v>2230769753.07</v>
      </c>
      <c r="L35" s="415">
        <v>15.46</v>
      </c>
      <c r="M35"/>
    </row>
    <row r="36" spans="2:13" ht="12.75">
      <c r="B36" s="46" t="s">
        <v>91</v>
      </c>
      <c r="C36" s="427">
        <v>5267</v>
      </c>
      <c r="D36" s="407">
        <v>3.77</v>
      </c>
      <c r="E36" s="428">
        <v>428994513.03</v>
      </c>
      <c r="F36" s="407">
        <v>2.97</v>
      </c>
      <c r="H36" s="594" t="s">
        <v>68</v>
      </c>
      <c r="I36" s="421">
        <v>50133</v>
      </c>
      <c r="J36" s="415">
        <v>35.84</v>
      </c>
      <c r="K36" s="421">
        <v>5691938627.66</v>
      </c>
      <c r="L36" s="415">
        <v>39.45</v>
      </c>
      <c r="M36"/>
    </row>
    <row r="37" spans="2:13" ht="12.75">
      <c r="B37" s="46" t="s">
        <v>92</v>
      </c>
      <c r="C37" s="427">
        <v>6434</v>
      </c>
      <c r="D37" s="407">
        <v>4.6</v>
      </c>
      <c r="E37" s="428">
        <v>471429713.71</v>
      </c>
      <c r="F37" s="407">
        <v>3.27</v>
      </c>
      <c r="H37" s="594" t="s">
        <v>69</v>
      </c>
      <c r="I37" s="421">
        <v>11731</v>
      </c>
      <c r="J37" s="415">
        <v>8.39</v>
      </c>
      <c r="K37" s="421">
        <v>1616431302.76</v>
      </c>
      <c r="L37" s="415">
        <v>11.2</v>
      </c>
      <c r="M37"/>
    </row>
    <row r="38" spans="2:13" ht="12.75">
      <c r="B38" s="46" t="s">
        <v>434</v>
      </c>
      <c r="C38" s="427">
        <v>6361</v>
      </c>
      <c r="D38" s="407">
        <v>4.55</v>
      </c>
      <c r="E38" s="428">
        <v>465656221.81</v>
      </c>
      <c r="F38" s="407">
        <v>3.23</v>
      </c>
      <c r="H38" s="594" t="s">
        <v>70</v>
      </c>
      <c r="I38" s="421">
        <v>9944</v>
      </c>
      <c r="J38" s="415">
        <v>7.11</v>
      </c>
      <c r="K38" s="421">
        <v>1441402230.45</v>
      </c>
      <c r="L38" s="415">
        <v>9.99</v>
      </c>
      <c r="M38"/>
    </row>
    <row r="39" spans="2:13" ht="12.75">
      <c r="B39" s="46" t="s">
        <v>436</v>
      </c>
      <c r="C39" s="427">
        <v>4931</v>
      </c>
      <c r="D39" s="407">
        <v>3.53</v>
      </c>
      <c r="E39" s="428">
        <v>331918009.61</v>
      </c>
      <c r="F39" s="407">
        <v>2.3</v>
      </c>
      <c r="H39" s="594" t="s">
        <v>71</v>
      </c>
      <c r="I39" s="421">
        <v>13337</v>
      </c>
      <c r="J39" s="415">
        <v>9.54</v>
      </c>
      <c r="K39" s="421">
        <v>1906873143.45</v>
      </c>
      <c r="L39" s="415">
        <v>13.22</v>
      </c>
      <c r="M39"/>
    </row>
    <row r="40" spans="2:13" ht="12.75">
      <c r="B40" s="46" t="s">
        <v>437</v>
      </c>
      <c r="C40" s="427">
        <v>5858</v>
      </c>
      <c r="D40" s="407">
        <v>4.19</v>
      </c>
      <c r="E40" s="428">
        <v>350330425.48</v>
      </c>
      <c r="F40" s="407">
        <v>2.43</v>
      </c>
      <c r="H40" s="594" t="s">
        <v>72</v>
      </c>
      <c r="I40" s="421">
        <v>9429</v>
      </c>
      <c r="J40" s="415">
        <v>6.74</v>
      </c>
      <c r="K40" s="421">
        <v>1075920352.8</v>
      </c>
      <c r="L40" s="415">
        <v>7.46</v>
      </c>
      <c r="M40"/>
    </row>
    <row r="41" spans="2:13" ht="12.75">
      <c r="B41" s="46" t="s">
        <v>438</v>
      </c>
      <c r="C41" s="427">
        <v>2837</v>
      </c>
      <c r="D41" s="407">
        <v>2.03</v>
      </c>
      <c r="E41" s="428">
        <v>165751336.6</v>
      </c>
      <c r="F41" s="407">
        <v>1.15</v>
      </c>
      <c r="H41" s="594" t="s">
        <v>171</v>
      </c>
      <c r="I41" s="421">
        <v>1</v>
      </c>
      <c r="J41" s="415">
        <v>0</v>
      </c>
      <c r="K41" s="421">
        <v>141816.06</v>
      </c>
      <c r="L41" s="415">
        <v>0</v>
      </c>
      <c r="M41"/>
    </row>
    <row r="42" spans="2:13" ht="13.5" thickBot="1">
      <c r="B42" s="46" t="s">
        <v>440</v>
      </c>
      <c r="C42" s="427">
        <v>3244</v>
      </c>
      <c r="D42" s="407">
        <v>2.32</v>
      </c>
      <c r="E42" s="428">
        <v>198328420.81</v>
      </c>
      <c r="F42" s="407">
        <v>1.37</v>
      </c>
      <c r="H42" s="594" t="s">
        <v>154</v>
      </c>
      <c r="I42" s="421">
        <v>1</v>
      </c>
      <c r="J42" s="415">
        <v>0</v>
      </c>
      <c r="K42" s="421">
        <v>228131.28</v>
      </c>
      <c r="L42" s="415">
        <v>0</v>
      </c>
      <c r="M42"/>
    </row>
    <row r="43" spans="2:12" ht="13.5" thickBot="1">
      <c r="B43" s="46" t="s">
        <v>441</v>
      </c>
      <c r="C43" s="427">
        <v>1408</v>
      </c>
      <c r="D43" s="407">
        <v>1.01</v>
      </c>
      <c r="E43" s="428">
        <v>75544498.65</v>
      </c>
      <c r="F43" s="407">
        <v>0.52</v>
      </c>
      <c r="H43" s="596" t="s">
        <v>19</v>
      </c>
      <c r="I43" s="422">
        <v>139865</v>
      </c>
      <c r="J43" s="423">
        <v>100</v>
      </c>
      <c r="K43" s="422">
        <v>14429288756.22</v>
      </c>
      <c r="L43" s="423">
        <v>100</v>
      </c>
    </row>
    <row r="44" spans="2:12" ht="12.75" customHeight="1">
      <c r="B44" s="46" t="s">
        <v>443</v>
      </c>
      <c r="C44" s="427">
        <v>1084</v>
      </c>
      <c r="D44" s="407">
        <v>0.78</v>
      </c>
      <c r="E44" s="428">
        <v>56656278.04</v>
      </c>
      <c r="F44" s="407">
        <v>0.39</v>
      </c>
      <c r="H44" s="698" t="s">
        <v>570</v>
      </c>
      <c r="I44" s="698"/>
      <c r="J44" s="698"/>
      <c r="K44" s="698"/>
      <c r="L44" s="698"/>
    </row>
    <row r="45" spans="2:12" ht="12.75">
      <c r="B45" s="46" t="s">
        <v>444</v>
      </c>
      <c r="C45" s="427">
        <v>836</v>
      </c>
      <c r="D45" s="407">
        <v>0.6</v>
      </c>
      <c r="E45" s="428">
        <v>39712897.1</v>
      </c>
      <c r="F45" s="407">
        <v>0.28</v>
      </c>
      <c r="H45" s="703"/>
      <c r="I45" s="703"/>
      <c r="J45" s="703"/>
      <c r="K45" s="703"/>
      <c r="L45" s="703"/>
    </row>
    <row r="46" spans="2:6" ht="12.75">
      <c r="B46" s="46" t="s">
        <v>445</v>
      </c>
      <c r="C46" s="427">
        <v>929</v>
      </c>
      <c r="D46" s="407">
        <v>0.66</v>
      </c>
      <c r="E46" s="428">
        <v>40452485.49</v>
      </c>
      <c r="F46" s="407">
        <v>0.28</v>
      </c>
    </row>
    <row r="47" spans="2:6" ht="12.75">
      <c r="B47" s="46" t="s">
        <v>446</v>
      </c>
      <c r="C47" s="427">
        <v>672</v>
      </c>
      <c r="D47" s="407">
        <v>0.48</v>
      </c>
      <c r="E47" s="428">
        <v>31761929.46</v>
      </c>
      <c r="F47" s="407">
        <v>0.22</v>
      </c>
    </row>
    <row r="48" spans="2:6" ht="12.75">
      <c r="B48" s="46" t="s">
        <v>447</v>
      </c>
      <c r="C48" s="427">
        <v>813</v>
      </c>
      <c r="D48" s="407">
        <v>0.58</v>
      </c>
      <c r="E48" s="428">
        <v>34762177.27</v>
      </c>
      <c r="F48" s="407">
        <v>0.24</v>
      </c>
    </row>
    <row r="49" spans="2:6" ht="12.75">
      <c r="B49" s="46" t="s">
        <v>448</v>
      </c>
      <c r="C49" s="427">
        <v>512</v>
      </c>
      <c r="D49" s="407">
        <v>0.37</v>
      </c>
      <c r="E49" s="428">
        <v>21635526.16</v>
      </c>
      <c r="F49" s="407">
        <v>0.15</v>
      </c>
    </row>
    <row r="50" spans="2:6" ht="12.75">
      <c r="B50" s="46" t="s">
        <v>449</v>
      </c>
      <c r="C50" s="427">
        <v>581</v>
      </c>
      <c r="D50" s="407">
        <v>0.42</v>
      </c>
      <c r="E50" s="428">
        <v>22124360.75</v>
      </c>
      <c r="F50" s="407">
        <v>0.15</v>
      </c>
    </row>
    <row r="51" spans="2:6" ht="13.5" thickBot="1">
      <c r="B51" s="46" t="s">
        <v>450</v>
      </c>
      <c r="C51" s="427">
        <v>1757</v>
      </c>
      <c r="D51" s="407">
        <v>1.26</v>
      </c>
      <c r="E51" s="428">
        <v>63372569.29</v>
      </c>
      <c r="F51" s="407">
        <v>0.44</v>
      </c>
    </row>
    <row r="52" spans="2:6" ht="13.5" thickBot="1">
      <c r="B52" s="431" t="s">
        <v>19</v>
      </c>
      <c r="C52" s="432">
        <v>139865</v>
      </c>
      <c r="D52" s="433">
        <v>100</v>
      </c>
      <c r="E52" s="434">
        <v>14429288756.22</v>
      </c>
      <c r="F52" s="433">
        <v>100</v>
      </c>
    </row>
    <row r="53" spans="2:6" ht="12.75" customHeight="1">
      <c r="B53" s="701" t="s">
        <v>569</v>
      </c>
      <c r="C53" s="701"/>
      <c r="D53" s="701"/>
      <c r="E53" s="701"/>
      <c r="F53" s="701"/>
    </row>
    <row r="54" spans="2:6" ht="12.75">
      <c r="B54" s="702"/>
      <c r="C54" s="702"/>
      <c r="D54" s="702"/>
      <c r="E54" s="702"/>
      <c r="F54" s="702"/>
    </row>
    <row r="55" spans="2:6" ht="12.75">
      <c r="B55" s="51"/>
      <c r="C55" s="144"/>
      <c r="D55" s="143"/>
      <c r="E55" s="145"/>
      <c r="F55" s="143"/>
    </row>
    <row r="56" spans="2:6" ht="12.75">
      <c r="B56" s="51"/>
      <c r="C56" s="144"/>
      <c r="D56" s="143"/>
      <c r="E56" s="145"/>
      <c r="F56" s="143"/>
    </row>
  </sheetData>
  <sheetProtection/>
  <mergeCells count="5">
    <mergeCell ref="H14:L15"/>
    <mergeCell ref="B16:F17"/>
    <mergeCell ref="H29:L30"/>
    <mergeCell ref="B53:F54"/>
    <mergeCell ref="H44:L45"/>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June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S58"/>
  <sheetViews>
    <sheetView view="pageLayout" workbookViewId="0" topLeftCell="A37">
      <selection activeCell="B58" sqref="B58"/>
    </sheetView>
  </sheetViews>
  <sheetFormatPr defaultColWidth="9.140625" defaultRowHeight="12"/>
  <cols>
    <col min="1" max="1" width="9.140625" style="613" customWidth="1"/>
    <col min="2" max="2" width="32.8515625" style="0" customWidth="1"/>
    <col min="3" max="3" width="14.57421875" style="191" customWidth="1"/>
    <col min="4" max="4" width="17.28125" style="191" customWidth="1"/>
    <col min="5" max="5" width="17.421875" style="192" customWidth="1"/>
    <col min="6" max="6" width="17.7109375" style="192" bestFit="1" customWidth="1"/>
    <col min="7" max="7" width="12.140625" style="192" customWidth="1"/>
    <col min="8" max="8" width="15.57421875" style="263" customWidth="1"/>
    <col min="9" max="9" width="15.00390625" style="279" customWidth="1"/>
    <col min="10" max="10" width="15.00390625" style="279" bestFit="1" customWidth="1"/>
    <col min="11" max="11" width="15.140625" style="267" bestFit="1" customWidth="1"/>
    <col min="12" max="12" width="9.57421875" style="284" bestFit="1" customWidth="1"/>
    <col min="13" max="13" width="11.00390625" style="192" bestFit="1" customWidth="1"/>
    <col min="14" max="14" width="17.7109375" style="192" customWidth="1"/>
    <col min="15" max="15" width="12.00390625" style="192" bestFit="1" customWidth="1"/>
    <col min="16" max="16" width="15.421875" style="192" bestFit="1" customWidth="1"/>
    <col min="17" max="17" width="9.8515625" style="267" customWidth="1"/>
    <col min="18" max="18" width="9.7109375" style="287" customWidth="1"/>
    <col min="19" max="19" width="10.00390625" style="192" customWidth="1"/>
  </cols>
  <sheetData>
    <row r="2" spans="2:19" ht="12.75" thickBot="1">
      <c r="B2" s="146" t="s">
        <v>103</v>
      </c>
      <c r="C2" s="77"/>
      <c r="D2" s="77"/>
      <c r="E2" s="257"/>
      <c r="F2" s="268"/>
      <c r="G2" s="268"/>
      <c r="H2" s="259"/>
      <c r="I2" s="276"/>
      <c r="J2" s="276"/>
      <c r="K2" s="264"/>
      <c r="L2" s="282"/>
      <c r="M2" s="268"/>
      <c r="N2" s="268"/>
      <c r="O2" s="268"/>
      <c r="P2" s="268"/>
      <c r="Q2" s="264"/>
      <c r="R2" s="285"/>
      <c r="S2" s="268"/>
    </row>
    <row r="3" spans="2:19" ht="12">
      <c r="B3" s="149"/>
      <c r="C3" s="51"/>
      <c r="D3" s="51"/>
      <c r="E3" s="212"/>
      <c r="F3" s="258"/>
      <c r="G3" s="48"/>
      <c r="H3" s="260"/>
      <c r="I3" s="277"/>
      <c r="J3" s="277"/>
      <c r="K3" s="165"/>
      <c r="L3" s="84"/>
      <c r="M3" s="258"/>
      <c r="N3" s="258"/>
      <c r="O3" s="258"/>
      <c r="P3" s="258"/>
      <c r="Q3" s="165"/>
      <c r="R3" s="286"/>
      <c r="S3" s="258"/>
    </row>
    <row r="4" spans="2:19" ht="12">
      <c r="B4" s="467" t="s">
        <v>104</v>
      </c>
      <c r="C4" s="256">
        <v>39169</v>
      </c>
      <c r="D4" s="256"/>
      <c r="E4" s="258"/>
      <c r="F4" s="271"/>
      <c r="G4" s="258"/>
      <c r="H4" s="260"/>
      <c r="I4" s="704" t="s">
        <v>267</v>
      </c>
      <c r="J4" s="704"/>
      <c r="K4" s="165"/>
      <c r="L4" s="84"/>
      <c r="M4" s="258"/>
      <c r="N4" s="258"/>
      <c r="O4" s="258"/>
      <c r="P4" s="258"/>
      <c r="Q4" s="165"/>
      <c r="R4" s="286"/>
      <c r="S4" s="258"/>
    </row>
    <row r="5" spans="2:19" ht="12.75" thickBot="1">
      <c r="B5" s="468"/>
      <c r="C5" s="469"/>
      <c r="D5" s="469"/>
      <c r="E5" s="468"/>
      <c r="F5" s="272"/>
      <c r="G5" s="468"/>
      <c r="H5" s="470"/>
      <c r="I5" s="471"/>
      <c r="J5" s="471"/>
      <c r="K5" s="472"/>
      <c r="L5" s="473"/>
      <c r="M5" s="468"/>
      <c r="N5" s="468"/>
      <c r="O5" s="468"/>
      <c r="P5" s="468"/>
      <c r="Q5" s="472"/>
      <c r="R5" s="474"/>
      <c r="S5" s="468"/>
    </row>
    <row r="6" spans="1:19" s="192" customFormat="1" ht="54" customHeight="1" thickBot="1">
      <c r="A6" s="614"/>
      <c r="B6" s="475" t="s">
        <v>268</v>
      </c>
      <c r="C6" s="475" t="s">
        <v>105</v>
      </c>
      <c r="D6" s="319" t="s">
        <v>421</v>
      </c>
      <c r="E6" s="319" t="s">
        <v>422</v>
      </c>
      <c r="F6" s="475" t="s">
        <v>106</v>
      </c>
      <c r="G6" s="475" t="s">
        <v>107</v>
      </c>
      <c r="H6" s="476" t="s">
        <v>108</v>
      </c>
      <c r="I6" s="476" t="s">
        <v>109</v>
      </c>
      <c r="J6" s="476" t="s">
        <v>110</v>
      </c>
      <c r="K6" s="475" t="s">
        <v>111</v>
      </c>
      <c r="L6" s="477" t="s">
        <v>112</v>
      </c>
      <c r="M6" s="475" t="s">
        <v>113</v>
      </c>
      <c r="N6" s="475" t="s">
        <v>114</v>
      </c>
      <c r="O6" s="475" t="s">
        <v>115</v>
      </c>
      <c r="P6" s="475" t="s">
        <v>116</v>
      </c>
      <c r="Q6" s="475" t="s">
        <v>117</v>
      </c>
      <c r="R6" s="478" t="s">
        <v>118</v>
      </c>
      <c r="S6" s="475" t="s">
        <v>152</v>
      </c>
    </row>
    <row r="7" spans="2:19" ht="12">
      <c r="B7" s="246"/>
      <c r="C7" s="47"/>
      <c r="D7" s="47"/>
      <c r="E7" s="44"/>
      <c r="F7" s="44"/>
      <c r="G7" s="44"/>
      <c r="H7" s="261"/>
      <c r="I7" s="261"/>
      <c r="J7" s="261"/>
      <c r="K7" s="156"/>
      <c r="L7" s="283"/>
      <c r="M7" s="160"/>
      <c r="N7" s="160" t="s">
        <v>354</v>
      </c>
      <c r="O7" s="160"/>
      <c r="P7" s="161"/>
      <c r="Q7" s="269"/>
      <c r="R7" s="163"/>
      <c r="S7" s="244"/>
    </row>
    <row r="8" spans="2:19" ht="12">
      <c r="B8" s="479" t="s">
        <v>280</v>
      </c>
      <c r="C8" s="46" t="s">
        <v>339</v>
      </c>
      <c r="D8" s="45" t="s">
        <v>346</v>
      </c>
      <c r="E8" s="45" t="s">
        <v>346</v>
      </c>
      <c r="F8" s="45" t="s">
        <v>347</v>
      </c>
      <c r="G8" s="435">
        <v>0.5141388174807198</v>
      </c>
      <c r="H8" s="262">
        <v>1500000000</v>
      </c>
      <c r="I8" s="262">
        <v>1500000000</v>
      </c>
      <c r="J8" s="262">
        <v>0</v>
      </c>
      <c r="K8" s="177" t="s">
        <v>350</v>
      </c>
      <c r="L8" s="74">
        <v>-0.0002</v>
      </c>
      <c r="M8" s="192" t="s">
        <v>354</v>
      </c>
      <c r="N8" s="211" t="s">
        <v>354</v>
      </c>
      <c r="O8" s="192" t="s">
        <v>354</v>
      </c>
      <c r="P8" s="211" t="s">
        <v>354</v>
      </c>
      <c r="Q8" s="270">
        <v>39508</v>
      </c>
      <c r="R8" s="82">
        <v>39508</v>
      </c>
      <c r="S8" s="245" t="s">
        <v>409</v>
      </c>
    </row>
    <row r="9" spans="2:19" ht="12">
      <c r="B9" s="479" t="s">
        <v>282</v>
      </c>
      <c r="C9" s="46" t="s">
        <v>340</v>
      </c>
      <c r="D9" s="45" t="s">
        <v>346</v>
      </c>
      <c r="E9" s="45" t="s">
        <v>346</v>
      </c>
      <c r="F9" s="45" t="s">
        <v>348</v>
      </c>
      <c r="G9" s="435" t="s">
        <v>354</v>
      </c>
      <c r="H9" s="262">
        <v>600000000</v>
      </c>
      <c r="I9" s="262">
        <v>600000000</v>
      </c>
      <c r="J9" s="262">
        <v>0</v>
      </c>
      <c r="K9" s="177" t="s">
        <v>351</v>
      </c>
      <c r="L9" s="74">
        <v>0.0003</v>
      </c>
      <c r="M9" s="192" t="s">
        <v>354</v>
      </c>
      <c r="N9" s="211" t="s">
        <v>354</v>
      </c>
      <c r="O9" s="192" t="s">
        <v>354</v>
      </c>
      <c r="P9" s="211" t="s">
        <v>354</v>
      </c>
      <c r="Q9" s="270">
        <v>40544</v>
      </c>
      <c r="R9" s="82">
        <v>44013</v>
      </c>
      <c r="S9" s="245" t="s">
        <v>409</v>
      </c>
    </row>
    <row r="10" spans="2:19" ht="12">
      <c r="B10" s="479" t="s">
        <v>283</v>
      </c>
      <c r="C10" s="46" t="s">
        <v>355</v>
      </c>
      <c r="D10" s="45" t="s">
        <v>360</v>
      </c>
      <c r="E10" s="45" t="s">
        <v>360</v>
      </c>
      <c r="F10" s="45" t="s">
        <v>347</v>
      </c>
      <c r="G10" s="435">
        <v>0.5141441043095559</v>
      </c>
      <c r="H10" s="262">
        <v>57200000</v>
      </c>
      <c r="I10" s="262">
        <v>57200000</v>
      </c>
      <c r="J10" s="262">
        <v>0</v>
      </c>
      <c r="K10" s="177" t="s">
        <v>352</v>
      </c>
      <c r="L10" s="74">
        <v>0.0009</v>
      </c>
      <c r="M10" s="192" t="s">
        <v>354</v>
      </c>
      <c r="N10" s="211" t="s">
        <v>354</v>
      </c>
      <c r="O10" s="192" t="s">
        <v>354</v>
      </c>
      <c r="P10" s="211" t="s">
        <v>354</v>
      </c>
      <c r="Q10" s="270">
        <v>40544</v>
      </c>
      <c r="R10" s="82">
        <v>51318</v>
      </c>
      <c r="S10" s="245" t="s">
        <v>404</v>
      </c>
    </row>
    <row r="11" spans="2:19" ht="12">
      <c r="B11" s="479" t="s">
        <v>284</v>
      </c>
      <c r="C11" s="46" t="s">
        <v>356</v>
      </c>
      <c r="D11" s="45" t="s">
        <v>360</v>
      </c>
      <c r="E11" s="45" t="s">
        <v>360</v>
      </c>
      <c r="F11" s="45" t="s">
        <v>349</v>
      </c>
      <c r="G11" s="435">
        <v>0.6839711364180431</v>
      </c>
      <c r="H11" s="262">
        <v>21400000</v>
      </c>
      <c r="I11" s="262">
        <v>21400000</v>
      </c>
      <c r="J11" s="262">
        <v>0</v>
      </c>
      <c r="K11" s="177" t="s">
        <v>353</v>
      </c>
      <c r="L11" s="74">
        <v>0.0009</v>
      </c>
      <c r="M11" s="192" t="s">
        <v>354</v>
      </c>
      <c r="N11" s="211" t="s">
        <v>354</v>
      </c>
      <c r="O11" s="192" t="s">
        <v>354</v>
      </c>
      <c r="P11" s="211" t="s">
        <v>354</v>
      </c>
      <c r="Q11" s="270">
        <v>40544</v>
      </c>
      <c r="R11" s="82">
        <v>51318</v>
      </c>
      <c r="S11" s="245" t="s">
        <v>404</v>
      </c>
    </row>
    <row r="12" spans="2:19" ht="12">
      <c r="B12" s="479" t="s">
        <v>285</v>
      </c>
      <c r="C12" s="46" t="s">
        <v>366</v>
      </c>
      <c r="D12" s="45" t="s">
        <v>374</v>
      </c>
      <c r="E12" s="45" t="s">
        <v>374</v>
      </c>
      <c r="F12" s="45" t="s">
        <v>347</v>
      </c>
      <c r="G12" s="435">
        <v>0.514125600884296</v>
      </c>
      <c r="H12" s="262">
        <v>30300000</v>
      </c>
      <c r="I12" s="262">
        <v>30300000</v>
      </c>
      <c r="J12" s="262">
        <v>0</v>
      </c>
      <c r="K12" s="177" t="s">
        <v>352</v>
      </c>
      <c r="L12" s="74">
        <v>0.0028</v>
      </c>
      <c r="M12" s="192" t="s">
        <v>354</v>
      </c>
      <c r="N12" s="211" t="s">
        <v>354</v>
      </c>
      <c r="O12" s="192" t="s">
        <v>354</v>
      </c>
      <c r="P12" s="211" t="s">
        <v>354</v>
      </c>
      <c r="Q12" s="270">
        <v>40544</v>
      </c>
      <c r="R12" s="82">
        <v>44013</v>
      </c>
      <c r="S12" s="245" t="s">
        <v>404</v>
      </c>
    </row>
    <row r="13" spans="2:19" ht="12">
      <c r="B13" s="479" t="s">
        <v>286</v>
      </c>
      <c r="C13" s="46" t="s">
        <v>367</v>
      </c>
      <c r="D13" s="45" t="s">
        <v>374</v>
      </c>
      <c r="E13" s="45" t="s">
        <v>374</v>
      </c>
      <c r="F13" s="45" t="s">
        <v>349</v>
      </c>
      <c r="G13" s="435">
        <v>0.6839664582848858</v>
      </c>
      <c r="H13" s="262">
        <v>22700000</v>
      </c>
      <c r="I13" s="262">
        <v>22700000</v>
      </c>
      <c r="J13" s="262">
        <v>0</v>
      </c>
      <c r="K13" s="177" t="s">
        <v>353</v>
      </c>
      <c r="L13" s="74">
        <v>0.0028</v>
      </c>
      <c r="M13" s="192" t="s">
        <v>354</v>
      </c>
      <c r="N13" s="211" t="s">
        <v>354</v>
      </c>
      <c r="O13" s="192" t="s">
        <v>354</v>
      </c>
      <c r="P13" s="211" t="s">
        <v>354</v>
      </c>
      <c r="Q13" s="270">
        <v>40544</v>
      </c>
      <c r="R13" s="82">
        <v>44013</v>
      </c>
      <c r="S13" s="245" t="s">
        <v>404</v>
      </c>
    </row>
    <row r="14" spans="2:19" ht="12">
      <c r="B14" s="479" t="s">
        <v>287</v>
      </c>
      <c r="C14" s="46" t="s">
        <v>368</v>
      </c>
      <c r="D14" s="45" t="s">
        <v>374</v>
      </c>
      <c r="E14" s="45" t="s">
        <v>374</v>
      </c>
      <c r="F14" s="45" t="s">
        <v>348</v>
      </c>
      <c r="G14" s="435" t="s">
        <v>354</v>
      </c>
      <c r="H14" s="262">
        <v>15550000</v>
      </c>
      <c r="I14" s="262">
        <v>15500000</v>
      </c>
      <c r="J14" s="262">
        <v>0</v>
      </c>
      <c r="K14" s="177" t="s">
        <v>351</v>
      </c>
      <c r="L14" s="74">
        <v>0.0028</v>
      </c>
      <c r="M14" s="192" t="s">
        <v>354</v>
      </c>
      <c r="N14" s="211" t="s">
        <v>354</v>
      </c>
      <c r="O14" s="192" t="s">
        <v>354</v>
      </c>
      <c r="P14" s="211" t="s">
        <v>354</v>
      </c>
      <c r="Q14" s="270">
        <v>40544</v>
      </c>
      <c r="R14" s="82">
        <v>44013</v>
      </c>
      <c r="S14" s="245" t="s">
        <v>404</v>
      </c>
    </row>
    <row r="15" spans="2:19" ht="12">
      <c r="B15" s="479" t="s">
        <v>288</v>
      </c>
      <c r="C15" s="46" t="s">
        <v>341</v>
      </c>
      <c r="D15" s="45" t="s">
        <v>346</v>
      </c>
      <c r="E15" s="45" t="s">
        <v>346</v>
      </c>
      <c r="F15" s="45" t="s">
        <v>347</v>
      </c>
      <c r="G15" s="435">
        <v>0.5149330587023687</v>
      </c>
      <c r="H15" s="262">
        <v>1500000000</v>
      </c>
      <c r="I15" s="262">
        <v>1500000000</v>
      </c>
      <c r="J15" s="262">
        <v>0</v>
      </c>
      <c r="K15" s="177" t="s">
        <v>352</v>
      </c>
      <c r="L15" s="74">
        <v>0.0005</v>
      </c>
      <c r="M15" s="192" t="s">
        <v>354</v>
      </c>
      <c r="N15" s="211" t="s">
        <v>354</v>
      </c>
      <c r="O15" s="192" t="s">
        <v>354</v>
      </c>
      <c r="P15" s="211" t="s">
        <v>354</v>
      </c>
      <c r="Q15" s="270">
        <v>40544</v>
      </c>
      <c r="R15" s="82">
        <v>44378</v>
      </c>
      <c r="S15" s="245" t="s">
        <v>405</v>
      </c>
    </row>
    <row r="16" spans="2:19" ht="12">
      <c r="B16" s="479" t="s">
        <v>289</v>
      </c>
      <c r="C16" s="480" t="s">
        <v>357</v>
      </c>
      <c r="D16" s="481" t="s">
        <v>360</v>
      </c>
      <c r="E16" s="481" t="s">
        <v>360</v>
      </c>
      <c r="F16" s="45" t="s">
        <v>349</v>
      </c>
      <c r="G16" s="435">
        <v>0.6839945280437757</v>
      </c>
      <c r="H16" s="274">
        <v>26300000</v>
      </c>
      <c r="I16" s="278">
        <v>26300000</v>
      </c>
      <c r="J16" s="278">
        <v>0</v>
      </c>
      <c r="K16" s="177" t="s">
        <v>353</v>
      </c>
      <c r="L16" s="273">
        <v>0.0014</v>
      </c>
      <c r="M16" s="192" t="s">
        <v>354</v>
      </c>
      <c r="N16" s="211" t="s">
        <v>354</v>
      </c>
      <c r="O16" s="192" t="s">
        <v>354</v>
      </c>
      <c r="P16" s="211" t="s">
        <v>354</v>
      </c>
      <c r="Q16" s="270">
        <v>40544</v>
      </c>
      <c r="R16" s="82">
        <v>51318</v>
      </c>
      <c r="S16" s="45" t="s">
        <v>404</v>
      </c>
    </row>
    <row r="17" spans="2:19" ht="12">
      <c r="B17" s="479" t="s">
        <v>293</v>
      </c>
      <c r="C17" s="482" t="s">
        <v>361</v>
      </c>
      <c r="D17" s="483" t="s">
        <v>365</v>
      </c>
      <c r="E17" s="483" t="s">
        <v>365</v>
      </c>
      <c r="F17" s="483" t="s">
        <v>349</v>
      </c>
      <c r="G17" s="484">
        <v>0.6839617802157215</v>
      </c>
      <c r="H17" s="485">
        <v>10600000</v>
      </c>
      <c r="I17" s="486">
        <v>10600000</v>
      </c>
      <c r="J17" s="486">
        <v>0</v>
      </c>
      <c r="K17" s="487" t="s">
        <v>353</v>
      </c>
      <c r="L17" s="488">
        <v>0.0022</v>
      </c>
      <c r="M17" s="192" t="s">
        <v>354</v>
      </c>
      <c r="N17" s="483" t="s">
        <v>354</v>
      </c>
      <c r="O17" s="192" t="s">
        <v>354</v>
      </c>
      <c r="P17" s="483" t="s">
        <v>354</v>
      </c>
      <c r="Q17" s="270">
        <v>40544</v>
      </c>
      <c r="R17" s="82">
        <v>51318</v>
      </c>
      <c r="S17" s="483" t="s">
        <v>404</v>
      </c>
    </row>
    <row r="18" spans="2:19" ht="12">
      <c r="B18" s="479" t="s">
        <v>294</v>
      </c>
      <c r="C18" s="482" t="s">
        <v>362</v>
      </c>
      <c r="D18" s="483" t="s">
        <v>365</v>
      </c>
      <c r="E18" s="483" t="s">
        <v>365</v>
      </c>
      <c r="F18" s="483" t="s">
        <v>348</v>
      </c>
      <c r="G18" s="484" t="s">
        <v>354</v>
      </c>
      <c r="H18" s="485">
        <v>10800000</v>
      </c>
      <c r="I18" s="486">
        <v>10800000</v>
      </c>
      <c r="J18" s="486">
        <v>0</v>
      </c>
      <c r="K18" s="487" t="s">
        <v>351</v>
      </c>
      <c r="L18" s="488">
        <v>0.0022</v>
      </c>
      <c r="M18" s="192" t="s">
        <v>354</v>
      </c>
      <c r="N18" s="483" t="s">
        <v>354</v>
      </c>
      <c r="O18" s="192" t="s">
        <v>354</v>
      </c>
      <c r="P18" s="483" t="s">
        <v>354</v>
      </c>
      <c r="Q18" s="270">
        <v>40544</v>
      </c>
      <c r="R18" s="82">
        <v>51318</v>
      </c>
      <c r="S18" s="483" t="s">
        <v>404</v>
      </c>
    </row>
    <row r="19" spans="2:19" ht="12">
      <c r="B19" s="479" t="s">
        <v>290</v>
      </c>
      <c r="C19" s="482" t="s">
        <v>369</v>
      </c>
      <c r="D19" s="483" t="s">
        <v>374</v>
      </c>
      <c r="E19" s="45" t="s">
        <v>374</v>
      </c>
      <c r="F19" s="483" t="s">
        <v>347</v>
      </c>
      <c r="G19" s="484">
        <v>0.5142868897986053</v>
      </c>
      <c r="H19" s="485">
        <v>9800000</v>
      </c>
      <c r="I19" s="486">
        <v>9800000</v>
      </c>
      <c r="J19" s="486">
        <v>0</v>
      </c>
      <c r="K19" s="487" t="s">
        <v>352</v>
      </c>
      <c r="L19" s="488">
        <v>0.0042</v>
      </c>
      <c r="M19" s="192" t="s">
        <v>354</v>
      </c>
      <c r="N19" s="483" t="s">
        <v>354</v>
      </c>
      <c r="O19" s="192" t="s">
        <v>354</v>
      </c>
      <c r="P19" s="483" t="s">
        <v>354</v>
      </c>
      <c r="Q19" s="270">
        <v>40544</v>
      </c>
      <c r="R19" s="82">
        <v>44013</v>
      </c>
      <c r="S19" s="483" t="s">
        <v>404</v>
      </c>
    </row>
    <row r="20" spans="2:19" ht="12">
      <c r="B20" s="479" t="s">
        <v>291</v>
      </c>
      <c r="C20" s="482" t="s">
        <v>370</v>
      </c>
      <c r="D20" s="483" t="s">
        <v>374</v>
      </c>
      <c r="E20" s="45" t="s">
        <v>374</v>
      </c>
      <c r="F20" s="483" t="s">
        <v>349</v>
      </c>
      <c r="G20" s="484">
        <v>0.6839711364180431</v>
      </c>
      <c r="H20" s="485">
        <v>21900000</v>
      </c>
      <c r="I20" s="486">
        <v>21900000</v>
      </c>
      <c r="J20" s="486">
        <v>0</v>
      </c>
      <c r="K20" s="487" t="s">
        <v>353</v>
      </c>
      <c r="L20" s="488">
        <v>0.0042</v>
      </c>
      <c r="M20" s="192" t="s">
        <v>354</v>
      </c>
      <c r="N20" s="483" t="s">
        <v>354</v>
      </c>
      <c r="O20" s="192" t="s">
        <v>354</v>
      </c>
      <c r="P20" s="483" t="s">
        <v>354</v>
      </c>
      <c r="Q20" s="270">
        <v>40544</v>
      </c>
      <c r="R20" s="82">
        <v>44013</v>
      </c>
      <c r="S20" s="483" t="s">
        <v>404</v>
      </c>
    </row>
    <row r="21" spans="2:19" ht="12">
      <c r="B21" s="479" t="s">
        <v>292</v>
      </c>
      <c r="C21" s="482" t="s">
        <v>371</v>
      </c>
      <c r="D21" s="483" t="s">
        <v>374</v>
      </c>
      <c r="E21" s="45" t="s">
        <v>374</v>
      </c>
      <c r="F21" s="483" t="s">
        <v>348</v>
      </c>
      <c r="G21" s="484" t="s">
        <v>354</v>
      </c>
      <c r="H21" s="485">
        <v>5000000</v>
      </c>
      <c r="I21" s="486">
        <v>5000000</v>
      </c>
      <c r="J21" s="486">
        <v>0</v>
      </c>
      <c r="K21" s="487" t="s">
        <v>351</v>
      </c>
      <c r="L21" s="488">
        <v>0.0042</v>
      </c>
      <c r="M21" s="192" t="s">
        <v>354</v>
      </c>
      <c r="N21" s="483" t="s">
        <v>354</v>
      </c>
      <c r="O21" s="192" t="s">
        <v>354</v>
      </c>
      <c r="P21" s="483" t="s">
        <v>354</v>
      </c>
      <c r="Q21" s="270">
        <v>40544</v>
      </c>
      <c r="R21" s="82">
        <v>44013</v>
      </c>
      <c r="S21" s="483" t="s">
        <v>404</v>
      </c>
    </row>
    <row r="22" spans="2:19" ht="12">
      <c r="B22" s="479" t="s">
        <v>295</v>
      </c>
      <c r="C22" s="482" t="s">
        <v>342</v>
      </c>
      <c r="D22" s="483" t="s">
        <v>346</v>
      </c>
      <c r="E22" s="483" t="s">
        <v>346</v>
      </c>
      <c r="F22" s="483" t="s">
        <v>347</v>
      </c>
      <c r="G22" s="484">
        <v>0.5144562197756971</v>
      </c>
      <c r="H22" s="485">
        <v>1600000000</v>
      </c>
      <c r="I22" s="486">
        <v>1600000000</v>
      </c>
      <c r="J22" s="486">
        <v>0</v>
      </c>
      <c r="K22" s="487" t="s">
        <v>352</v>
      </c>
      <c r="L22" s="488">
        <v>0.0008</v>
      </c>
      <c r="M22" s="192" t="s">
        <v>354</v>
      </c>
      <c r="N22" s="483" t="s">
        <v>354</v>
      </c>
      <c r="O22" s="192" t="s">
        <v>354</v>
      </c>
      <c r="P22" s="483" t="s">
        <v>354</v>
      </c>
      <c r="Q22" s="489">
        <v>40634</v>
      </c>
      <c r="R22" s="82">
        <v>51318</v>
      </c>
      <c r="S22" s="483" t="s">
        <v>404</v>
      </c>
    </row>
    <row r="23" spans="2:19" ht="12">
      <c r="B23" s="479" t="s">
        <v>296</v>
      </c>
      <c r="C23" s="482" t="s">
        <v>343</v>
      </c>
      <c r="D23" s="483" t="s">
        <v>346</v>
      </c>
      <c r="E23" s="483" t="s">
        <v>346</v>
      </c>
      <c r="F23" s="483" t="s">
        <v>349</v>
      </c>
      <c r="G23" s="484">
        <v>0.6839992065609204</v>
      </c>
      <c r="H23" s="485">
        <v>1500000000</v>
      </c>
      <c r="I23" s="486">
        <v>1500000000</v>
      </c>
      <c r="J23" s="486">
        <v>0</v>
      </c>
      <c r="K23" s="487" t="s">
        <v>353</v>
      </c>
      <c r="L23" s="488">
        <v>0.001</v>
      </c>
      <c r="M23" s="192" t="s">
        <v>354</v>
      </c>
      <c r="N23" s="483" t="s">
        <v>354</v>
      </c>
      <c r="O23" s="192" t="s">
        <v>354</v>
      </c>
      <c r="P23" s="483" t="s">
        <v>354</v>
      </c>
      <c r="Q23" s="489">
        <v>40634</v>
      </c>
      <c r="R23" s="82">
        <v>51318</v>
      </c>
      <c r="S23" s="483" t="s">
        <v>404</v>
      </c>
    </row>
    <row r="24" spans="2:19" ht="12">
      <c r="B24" s="479" t="s">
        <v>297</v>
      </c>
      <c r="C24" s="482" t="s">
        <v>344</v>
      </c>
      <c r="D24" s="483" t="s">
        <v>346</v>
      </c>
      <c r="E24" s="483" t="s">
        <v>346</v>
      </c>
      <c r="F24" s="483" t="s">
        <v>348</v>
      </c>
      <c r="G24" s="484" t="s">
        <v>354</v>
      </c>
      <c r="H24" s="485">
        <v>800000000</v>
      </c>
      <c r="I24" s="486">
        <v>800000000</v>
      </c>
      <c r="J24" s="486">
        <v>0</v>
      </c>
      <c r="K24" s="487" t="s">
        <v>351</v>
      </c>
      <c r="L24" s="488">
        <v>0.001</v>
      </c>
      <c r="M24" s="192" t="s">
        <v>354</v>
      </c>
      <c r="N24" s="483" t="s">
        <v>354</v>
      </c>
      <c r="O24" s="192" t="s">
        <v>354</v>
      </c>
      <c r="P24" s="483" t="s">
        <v>354</v>
      </c>
      <c r="Q24" s="489">
        <v>40634</v>
      </c>
      <c r="R24" s="82">
        <v>51318</v>
      </c>
      <c r="S24" s="483" t="s">
        <v>404</v>
      </c>
    </row>
    <row r="25" spans="2:19" ht="12">
      <c r="B25" s="479" t="s">
        <v>298</v>
      </c>
      <c r="C25" s="482" t="s">
        <v>358</v>
      </c>
      <c r="D25" s="483" t="s">
        <v>360</v>
      </c>
      <c r="E25" s="483" t="s">
        <v>360</v>
      </c>
      <c r="F25" s="483" t="s">
        <v>349</v>
      </c>
      <c r="G25" s="484">
        <v>0.6839851712014883</v>
      </c>
      <c r="H25" s="485">
        <v>46700000</v>
      </c>
      <c r="I25" s="486">
        <v>46700000</v>
      </c>
      <c r="J25" s="486">
        <v>0</v>
      </c>
      <c r="K25" s="487" t="s">
        <v>353</v>
      </c>
      <c r="L25" s="488">
        <v>0.0014</v>
      </c>
      <c r="M25" s="192" t="s">
        <v>354</v>
      </c>
      <c r="N25" s="483" t="s">
        <v>354</v>
      </c>
      <c r="O25" s="192" t="s">
        <v>354</v>
      </c>
      <c r="P25" s="483" t="s">
        <v>354</v>
      </c>
      <c r="Q25" s="270">
        <v>40544</v>
      </c>
      <c r="R25" s="82">
        <v>51318</v>
      </c>
      <c r="S25" s="483" t="s">
        <v>404</v>
      </c>
    </row>
    <row r="26" spans="2:19" ht="12">
      <c r="B26" s="479" t="s">
        <v>299</v>
      </c>
      <c r="C26" s="482" t="s">
        <v>359</v>
      </c>
      <c r="D26" s="483" t="s">
        <v>360</v>
      </c>
      <c r="E26" s="483" t="s">
        <v>360</v>
      </c>
      <c r="F26" s="483" t="s">
        <v>348</v>
      </c>
      <c r="G26" s="484" t="s">
        <v>354</v>
      </c>
      <c r="H26" s="485">
        <v>48000000</v>
      </c>
      <c r="I26" s="486">
        <v>48000000</v>
      </c>
      <c r="J26" s="486">
        <v>0</v>
      </c>
      <c r="K26" s="487" t="s">
        <v>351</v>
      </c>
      <c r="L26" s="488">
        <v>0.0014</v>
      </c>
      <c r="M26" s="192" t="s">
        <v>354</v>
      </c>
      <c r="N26" s="483" t="s">
        <v>354</v>
      </c>
      <c r="O26" s="192" t="s">
        <v>354</v>
      </c>
      <c r="P26" s="483" t="s">
        <v>354</v>
      </c>
      <c r="Q26" s="270">
        <v>40544</v>
      </c>
      <c r="R26" s="82">
        <v>51318</v>
      </c>
      <c r="S26" s="483" t="s">
        <v>404</v>
      </c>
    </row>
    <row r="27" spans="2:19" ht="12">
      <c r="B27" s="479" t="s">
        <v>300</v>
      </c>
      <c r="C27" s="482" t="s">
        <v>363</v>
      </c>
      <c r="D27" s="483" t="s">
        <v>365</v>
      </c>
      <c r="E27" s="483" t="s">
        <v>365</v>
      </c>
      <c r="F27" s="483" t="s">
        <v>349</v>
      </c>
      <c r="G27" s="484">
        <v>0.6839992065609204</v>
      </c>
      <c r="H27" s="485">
        <v>28000000</v>
      </c>
      <c r="I27" s="486">
        <v>28000000</v>
      </c>
      <c r="J27" s="486">
        <v>0</v>
      </c>
      <c r="K27" s="487" t="s">
        <v>353</v>
      </c>
      <c r="L27" s="488">
        <v>0.0022</v>
      </c>
      <c r="M27" s="192" t="s">
        <v>354</v>
      </c>
      <c r="N27" s="483" t="s">
        <v>354</v>
      </c>
      <c r="O27" s="192" t="s">
        <v>354</v>
      </c>
      <c r="P27" s="483" t="s">
        <v>354</v>
      </c>
      <c r="Q27" s="270">
        <v>40544</v>
      </c>
      <c r="R27" s="82">
        <v>51318</v>
      </c>
      <c r="S27" s="483" t="s">
        <v>404</v>
      </c>
    </row>
    <row r="28" spans="2:19" ht="12">
      <c r="B28" s="479" t="s">
        <v>301</v>
      </c>
      <c r="C28" s="480" t="s">
        <v>364</v>
      </c>
      <c r="D28" s="481" t="s">
        <v>365</v>
      </c>
      <c r="E28" s="481" t="s">
        <v>365</v>
      </c>
      <c r="F28" s="481" t="s">
        <v>348</v>
      </c>
      <c r="G28" s="490" t="s">
        <v>354</v>
      </c>
      <c r="H28" s="491">
        <v>28800000</v>
      </c>
      <c r="I28" s="492">
        <v>28800000</v>
      </c>
      <c r="J28" s="492">
        <v>0</v>
      </c>
      <c r="K28" s="493" t="s">
        <v>351</v>
      </c>
      <c r="L28" s="494">
        <v>0.0022</v>
      </c>
      <c r="M28" s="192" t="s">
        <v>354</v>
      </c>
      <c r="N28" s="481" t="s">
        <v>354</v>
      </c>
      <c r="O28" s="192" t="s">
        <v>354</v>
      </c>
      <c r="P28" s="481" t="s">
        <v>354</v>
      </c>
      <c r="Q28" s="270">
        <v>40544</v>
      </c>
      <c r="R28" s="82">
        <v>51318</v>
      </c>
      <c r="S28" s="481" t="s">
        <v>404</v>
      </c>
    </row>
    <row r="29" spans="2:19" ht="12">
      <c r="B29" s="479" t="s">
        <v>302</v>
      </c>
      <c r="C29" s="480" t="s">
        <v>372</v>
      </c>
      <c r="D29" s="481" t="s">
        <v>374</v>
      </c>
      <c r="E29" s="45" t="s">
        <v>374</v>
      </c>
      <c r="F29" s="481" t="s">
        <v>349</v>
      </c>
      <c r="G29" s="490">
        <v>0.6839945280437757</v>
      </c>
      <c r="H29" s="491">
        <v>86900000</v>
      </c>
      <c r="I29" s="492">
        <v>86900000</v>
      </c>
      <c r="J29" s="492">
        <v>0</v>
      </c>
      <c r="K29" s="493" t="s">
        <v>353</v>
      </c>
      <c r="L29" s="494">
        <v>0.0042</v>
      </c>
      <c r="M29" s="192" t="s">
        <v>354</v>
      </c>
      <c r="N29" s="481" t="s">
        <v>354</v>
      </c>
      <c r="O29" s="192" t="s">
        <v>354</v>
      </c>
      <c r="P29" s="481" t="s">
        <v>354</v>
      </c>
      <c r="Q29" s="270">
        <v>40544</v>
      </c>
      <c r="R29" s="82">
        <v>44013</v>
      </c>
      <c r="S29" s="481" t="s">
        <v>404</v>
      </c>
    </row>
    <row r="30" spans="2:19" ht="12">
      <c r="B30" s="479" t="s">
        <v>303</v>
      </c>
      <c r="C30" s="480" t="s">
        <v>373</v>
      </c>
      <c r="D30" s="481" t="s">
        <v>374</v>
      </c>
      <c r="E30" s="45" t="s">
        <v>374</v>
      </c>
      <c r="F30" s="481" t="s">
        <v>348</v>
      </c>
      <c r="G30" s="490" t="s">
        <v>354</v>
      </c>
      <c r="H30" s="491">
        <v>25500000</v>
      </c>
      <c r="I30" s="492">
        <v>25500000</v>
      </c>
      <c r="J30" s="492">
        <v>0</v>
      </c>
      <c r="K30" s="493" t="s">
        <v>353</v>
      </c>
      <c r="L30" s="494">
        <v>0.0042</v>
      </c>
      <c r="M30" s="192" t="s">
        <v>354</v>
      </c>
      <c r="N30" s="481" t="s">
        <v>354</v>
      </c>
      <c r="O30" s="192" t="s">
        <v>354</v>
      </c>
      <c r="P30" s="481" t="s">
        <v>354</v>
      </c>
      <c r="Q30" s="270">
        <v>40544</v>
      </c>
      <c r="R30" s="82">
        <v>44013</v>
      </c>
      <c r="S30" s="481" t="s">
        <v>404</v>
      </c>
    </row>
    <row r="31" spans="2:19" ht="12.75" thickBot="1">
      <c r="B31" s="495" t="s">
        <v>304</v>
      </c>
      <c r="C31" s="496" t="s">
        <v>345</v>
      </c>
      <c r="D31" s="497" t="s">
        <v>346</v>
      </c>
      <c r="E31" s="497" t="s">
        <v>346</v>
      </c>
      <c r="F31" s="497" t="s">
        <v>347</v>
      </c>
      <c r="G31" s="498">
        <v>0.5148005148005148</v>
      </c>
      <c r="H31" s="499">
        <v>1000000000</v>
      </c>
      <c r="I31" s="500">
        <v>0</v>
      </c>
      <c r="J31" s="500">
        <v>1000000000</v>
      </c>
      <c r="K31" s="501" t="s">
        <v>352</v>
      </c>
      <c r="L31" s="502">
        <v>0.001</v>
      </c>
      <c r="M31" s="503">
        <v>0.0056665</v>
      </c>
      <c r="N31" s="497" t="s">
        <v>549</v>
      </c>
      <c r="O31" s="504">
        <v>41106</v>
      </c>
      <c r="P31" s="505">
        <v>1432365.277778</v>
      </c>
      <c r="Q31" s="506">
        <v>41183</v>
      </c>
      <c r="R31" s="289">
        <v>47665</v>
      </c>
      <c r="S31" s="497" t="s">
        <v>409</v>
      </c>
    </row>
    <row r="32" spans="2:11" ht="12">
      <c r="B32" s="507"/>
      <c r="J32" s="280"/>
      <c r="K32" s="265"/>
    </row>
    <row r="33" spans="10:11" ht="12">
      <c r="J33" s="281"/>
      <c r="K33" s="266"/>
    </row>
    <row r="34" ht="12">
      <c r="K34" s="266"/>
    </row>
    <row r="35" spans="2:19" ht="12">
      <c r="B35" s="467" t="s">
        <v>104</v>
      </c>
      <c r="C35" s="256">
        <v>39253</v>
      </c>
      <c r="D35" s="256"/>
      <c r="E35" s="258"/>
      <c r="F35" s="271"/>
      <c r="G35" s="258"/>
      <c r="H35" s="260"/>
      <c r="I35" s="704" t="s">
        <v>269</v>
      </c>
      <c r="J35" s="704"/>
      <c r="K35" s="165"/>
      <c r="L35" s="84"/>
      <c r="M35" s="258"/>
      <c r="N35" s="258"/>
      <c r="O35" s="258"/>
      <c r="P35" s="258"/>
      <c r="Q35" s="165"/>
      <c r="R35" s="286"/>
      <c r="S35" s="258"/>
    </row>
    <row r="36" spans="2:19" ht="12.75" thickBot="1">
      <c r="B36" s="468"/>
      <c r="C36" s="469"/>
      <c r="D36" s="469"/>
      <c r="E36" s="468"/>
      <c r="F36" s="272"/>
      <c r="G36" s="468"/>
      <c r="H36" s="470"/>
      <c r="I36" s="471"/>
      <c r="J36" s="471"/>
      <c r="K36" s="472"/>
      <c r="L36" s="473"/>
      <c r="M36" s="468"/>
      <c r="N36" s="468"/>
      <c r="O36" s="468"/>
      <c r="P36" s="468"/>
      <c r="Q36" s="472"/>
      <c r="R36" s="474"/>
      <c r="S36" s="468"/>
    </row>
    <row r="37" spans="2:19" ht="54" customHeight="1" thickBot="1">
      <c r="B37" s="475" t="s">
        <v>270</v>
      </c>
      <c r="C37" s="508" t="s">
        <v>105</v>
      </c>
      <c r="D37" s="319" t="s">
        <v>421</v>
      </c>
      <c r="E37" s="319" t="s">
        <v>422</v>
      </c>
      <c r="F37" s="475" t="s">
        <v>106</v>
      </c>
      <c r="G37" s="475" t="s">
        <v>107</v>
      </c>
      <c r="H37" s="476" t="s">
        <v>108</v>
      </c>
      <c r="I37" s="509" t="s">
        <v>109</v>
      </c>
      <c r="J37" s="509" t="s">
        <v>110</v>
      </c>
      <c r="K37" s="510" t="s">
        <v>111</v>
      </c>
      <c r="L37" s="477" t="s">
        <v>112</v>
      </c>
      <c r="M37" s="475" t="s">
        <v>113</v>
      </c>
      <c r="N37" s="475" t="s">
        <v>114</v>
      </c>
      <c r="O37" s="475" t="s">
        <v>115</v>
      </c>
      <c r="P37" s="475" t="s">
        <v>116</v>
      </c>
      <c r="Q37" s="510" t="s">
        <v>117</v>
      </c>
      <c r="R37" s="478" t="s">
        <v>118</v>
      </c>
      <c r="S37" s="475" t="s">
        <v>152</v>
      </c>
    </row>
    <row r="38" spans="2:19" ht="12">
      <c r="B38" s="246"/>
      <c r="C38" s="47"/>
      <c r="D38" s="47"/>
      <c r="E38" s="44"/>
      <c r="F38" s="44"/>
      <c r="G38" s="44"/>
      <c r="H38" s="261"/>
      <c r="I38" s="261"/>
      <c r="J38" s="261"/>
      <c r="K38" s="156"/>
      <c r="L38" s="283"/>
      <c r="M38" s="160"/>
      <c r="N38" s="160"/>
      <c r="O38" s="160"/>
      <c r="P38" s="161"/>
      <c r="Q38" s="269"/>
      <c r="R38" s="163"/>
      <c r="S38" s="244"/>
    </row>
    <row r="39" spans="2:19" ht="12">
      <c r="B39" s="483" t="s">
        <v>280</v>
      </c>
      <c r="C39" s="46" t="s">
        <v>375</v>
      </c>
      <c r="D39" s="45" t="s">
        <v>346</v>
      </c>
      <c r="E39" s="45" t="s">
        <v>346</v>
      </c>
      <c r="F39" s="45" t="s">
        <v>347</v>
      </c>
      <c r="G39" s="435">
        <v>0.5020080321285141</v>
      </c>
      <c r="H39" s="262">
        <v>1225000000</v>
      </c>
      <c r="I39" s="262">
        <v>1225000000</v>
      </c>
      <c r="J39" s="262">
        <v>0</v>
      </c>
      <c r="K39" s="177" t="s">
        <v>350</v>
      </c>
      <c r="L39" s="210">
        <v>0.0003</v>
      </c>
      <c r="M39" s="179" t="s">
        <v>354</v>
      </c>
      <c r="N39" s="179" t="s">
        <v>354</v>
      </c>
      <c r="O39" s="179" t="s">
        <v>354</v>
      </c>
      <c r="P39" s="179" t="s">
        <v>354</v>
      </c>
      <c r="Q39" s="270">
        <v>40817</v>
      </c>
      <c r="R39" s="82">
        <v>44378</v>
      </c>
      <c r="S39" s="245" t="s">
        <v>405</v>
      </c>
    </row>
    <row r="40" spans="2:19" ht="12">
      <c r="B40" s="483" t="s">
        <v>281</v>
      </c>
      <c r="C40" s="46" t="s">
        <v>376</v>
      </c>
      <c r="D40" s="45" t="s">
        <v>346</v>
      </c>
      <c r="E40" s="45" t="s">
        <v>346</v>
      </c>
      <c r="F40" s="45" t="s">
        <v>349</v>
      </c>
      <c r="G40" s="435">
        <v>0.6793478260869565</v>
      </c>
      <c r="H40" s="262">
        <v>1200000000</v>
      </c>
      <c r="I40" s="262">
        <v>1200000000</v>
      </c>
      <c r="J40" s="262">
        <v>0</v>
      </c>
      <c r="K40" s="177" t="s">
        <v>353</v>
      </c>
      <c r="L40" s="210">
        <v>0.0004</v>
      </c>
      <c r="M40" s="179" t="s">
        <v>354</v>
      </c>
      <c r="N40" s="179" t="s">
        <v>354</v>
      </c>
      <c r="O40" s="179" t="s">
        <v>354</v>
      </c>
      <c r="P40" s="179" t="s">
        <v>354</v>
      </c>
      <c r="Q40" s="270">
        <v>40817</v>
      </c>
      <c r="R40" s="82">
        <v>44378</v>
      </c>
      <c r="S40" s="245" t="s">
        <v>405</v>
      </c>
    </row>
    <row r="41" spans="2:19" ht="12">
      <c r="B41" s="483" t="s">
        <v>305</v>
      </c>
      <c r="C41" s="46" t="s">
        <v>385</v>
      </c>
      <c r="D41" s="45" t="s">
        <v>360</v>
      </c>
      <c r="E41" s="45" t="s">
        <v>360</v>
      </c>
      <c r="F41" s="45" t="s">
        <v>347</v>
      </c>
      <c r="G41" s="435">
        <v>0.5020080321285141</v>
      </c>
      <c r="H41" s="262">
        <v>82000000</v>
      </c>
      <c r="I41" s="262">
        <v>82000000</v>
      </c>
      <c r="J41" s="262">
        <v>0</v>
      </c>
      <c r="K41" s="177" t="s">
        <v>396</v>
      </c>
      <c r="L41" s="210">
        <v>0.0007</v>
      </c>
      <c r="M41" s="179" t="s">
        <v>354</v>
      </c>
      <c r="N41" s="179" t="s">
        <v>354</v>
      </c>
      <c r="O41" s="179" t="s">
        <v>354</v>
      </c>
      <c r="P41" s="179" t="s">
        <v>354</v>
      </c>
      <c r="Q41" s="270">
        <v>40817</v>
      </c>
      <c r="R41" s="82">
        <v>51318</v>
      </c>
      <c r="S41" s="245" t="s">
        <v>404</v>
      </c>
    </row>
    <row r="42" spans="2:19" ht="12">
      <c r="B42" s="483" t="s">
        <v>306</v>
      </c>
      <c r="C42" s="46" t="s">
        <v>392</v>
      </c>
      <c r="D42" s="45" t="s">
        <v>374</v>
      </c>
      <c r="E42" s="45" t="s">
        <v>374</v>
      </c>
      <c r="F42" s="45" t="s">
        <v>347</v>
      </c>
      <c r="G42" s="435">
        <v>0.5020080321285141</v>
      </c>
      <c r="H42" s="262">
        <v>128400000</v>
      </c>
      <c r="I42" s="262">
        <v>128400000</v>
      </c>
      <c r="J42" s="262">
        <v>0</v>
      </c>
      <c r="K42" s="177" t="s">
        <v>396</v>
      </c>
      <c r="L42" s="210">
        <v>0.0023</v>
      </c>
      <c r="M42" s="179" t="s">
        <v>354</v>
      </c>
      <c r="N42" s="179" t="s">
        <v>354</v>
      </c>
      <c r="O42" s="179" t="s">
        <v>354</v>
      </c>
      <c r="P42" s="179" t="s">
        <v>354</v>
      </c>
      <c r="Q42" s="270">
        <v>40817</v>
      </c>
      <c r="R42" s="82">
        <v>51318</v>
      </c>
      <c r="S42" s="245" t="s">
        <v>404</v>
      </c>
    </row>
    <row r="43" spans="2:19" ht="12">
      <c r="B43" s="483" t="s">
        <v>288</v>
      </c>
      <c r="C43" s="46" t="s">
        <v>377</v>
      </c>
      <c r="D43" s="45" t="s">
        <v>346</v>
      </c>
      <c r="E43" s="45" t="s">
        <v>346</v>
      </c>
      <c r="F43" s="45" t="s">
        <v>383</v>
      </c>
      <c r="G43" s="435">
        <v>0.4723665564478035</v>
      </c>
      <c r="H43" s="262">
        <v>600000000</v>
      </c>
      <c r="I43" s="262">
        <v>600000000</v>
      </c>
      <c r="J43" s="262">
        <v>0</v>
      </c>
      <c r="K43" s="177" t="s">
        <v>384</v>
      </c>
      <c r="L43" s="210">
        <v>0.0008</v>
      </c>
      <c r="M43" s="179" t="s">
        <v>354</v>
      </c>
      <c r="N43" s="179" t="s">
        <v>354</v>
      </c>
      <c r="O43" s="179" t="s">
        <v>354</v>
      </c>
      <c r="P43" s="179" t="s">
        <v>354</v>
      </c>
      <c r="Q43" s="270">
        <v>40817</v>
      </c>
      <c r="R43" s="82">
        <v>44013</v>
      </c>
      <c r="S43" s="245" t="s">
        <v>409</v>
      </c>
    </row>
    <row r="44" spans="2:19" ht="12">
      <c r="B44" s="483" t="s">
        <v>307</v>
      </c>
      <c r="C44" s="46" t="s">
        <v>378</v>
      </c>
      <c r="D44" s="45" t="s">
        <v>346</v>
      </c>
      <c r="E44" s="45" t="s">
        <v>346</v>
      </c>
      <c r="F44" s="45" t="s">
        <v>347</v>
      </c>
      <c r="G44" s="435">
        <v>0.5020080321285141</v>
      </c>
      <c r="H44" s="262">
        <v>2750000000</v>
      </c>
      <c r="I44" s="262">
        <v>2750000000</v>
      </c>
      <c r="J44" s="262">
        <v>0</v>
      </c>
      <c r="K44" s="177" t="s">
        <v>352</v>
      </c>
      <c r="L44" s="210">
        <v>0.0005</v>
      </c>
      <c r="M44" s="179" t="s">
        <v>354</v>
      </c>
      <c r="N44" s="179" t="s">
        <v>354</v>
      </c>
      <c r="O44" s="179" t="s">
        <v>354</v>
      </c>
      <c r="P44" s="179" t="s">
        <v>354</v>
      </c>
      <c r="Q44" s="270">
        <v>40817</v>
      </c>
      <c r="R44" s="82">
        <v>44013</v>
      </c>
      <c r="S44" s="245" t="s">
        <v>409</v>
      </c>
    </row>
    <row r="45" spans="2:19" ht="12">
      <c r="B45" s="483" t="s">
        <v>308</v>
      </c>
      <c r="C45" s="46" t="s">
        <v>386</v>
      </c>
      <c r="D45" s="45" t="s">
        <v>360</v>
      </c>
      <c r="E45" s="45" t="s">
        <v>360</v>
      </c>
      <c r="F45" s="45" t="s">
        <v>347</v>
      </c>
      <c r="G45" s="435">
        <v>0.5020080321285141</v>
      </c>
      <c r="H45" s="262">
        <v>25000000</v>
      </c>
      <c r="I45" s="262">
        <v>25000000</v>
      </c>
      <c r="J45" s="262">
        <v>0</v>
      </c>
      <c r="K45" s="177" t="s">
        <v>396</v>
      </c>
      <c r="L45" s="210">
        <v>0.0012</v>
      </c>
      <c r="M45" s="179" t="s">
        <v>354</v>
      </c>
      <c r="N45" s="179" t="s">
        <v>354</v>
      </c>
      <c r="O45" s="179" t="s">
        <v>354</v>
      </c>
      <c r="P45" s="179" t="s">
        <v>354</v>
      </c>
      <c r="Q45" s="270">
        <v>40817</v>
      </c>
      <c r="R45" s="82">
        <v>44013</v>
      </c>
      <c r="S45" s="245" t="s">
        <v>404</v>
      </c>
    </row>
    <row r="46" spans="2:19" ht="12">
      <c r="B46" s="483" t="s">
        <v>289</v>
      </c>
      <c r="C46" s="480" t="s">
        <v>387</v>
      </c>
      <c r="D46" s="481" t="s">
        <v>360</v>
      </c>
      <c r="E46" s="45" t="s">
        <v>360</v>
      </c>
      <c r="F46" s="45" t="s">
        <v>349</v>
      </c>
      <c r="G46" s="435">
        <v>0.8716875871687587</v>
      </c>
      <c r="H46" s="274">
        <v>95000000</v>
      </c>
      <c r="I46" s="278">
        <v>95000000</v>
      </c>
      <c r="J46" s="278">
        <v>0</v>
      </c>
      <c r="K46" s="177" t="s">
        <v>353</v>
      </c>
      <c r="L46" s="273">
        <v>0.0013</v>
      </c>
      <c r="M46" s="179" t="s">
        <v>354</v>
      </c>
      <c r="N46" s="179" t="s">
        <v>354</v>
      </c>
      <c r="O46" s="179" t="s">
        <v>354</v>
      </c>
      <c r="P46" s="179" t="s">
        <v>354</v>
      </c>
      <c r="Q46" s="270">
        <v>40817</v>
      </c>
      <c r="R46" s="82">
        <v>44013</v>
      </c>
      <c r="S46" s="45" t="s">
        <v>404</v>
      </c>
    </row>
    <row r="47" spans="2:19" ht="12">
      <c r="B47" s="483" t="s">
        <v>309</v>
      </c>
      <c r="C47" s="482" t="s">
        <v>388</v>
      </c>
      <c r="D47" s="483" t="s">
        <v>360</v>
      </c>
      <c r="E47" s="45" t="s">
        <v>360</v>
      </c>
      <c r="F47" s="483" t="s">
        <v>348</v>
      </c>
      <c r="G47" s="484" t="s">
        <v>354</v>
      </c>
      <c r="H47" s="485">
        <v>50000000</v>
      </c>
      <c r="I47" s="486">
        <v>50000000</v>
      </c>
      <c r="J47" s="486">
        <v>0</v>
      </c>
      <c r="K47" s="487" t="s">
        <v>351</v>
      </c>
      <c r="L47" s="488">
        <v>0.0014</v>
      </c>
      <c r="M47" s="179" t="s">
        <v>354</v>
      </c>
      <c r="N47" s="179" t="s">
        <v>354</v>
      </c>
      <c r="O47" s="179" t="s">
        <v>354</v>
      </c>
      <c r="P47" s="179" t="s">
        <v>354</v>
      </c>
      <c r="Q47" s="270">
        <v>40817</v>
      </c>
      <c r="R47" s="82">
        <v>44013</v>
      </c>
      <c r="S47" s="483" t="s">
        <v>404</v>
      </c>
    </row>
    <row r="48" spans="2:19" ht="12">
      <c r="B48" s="483" t="s">
        <v>310</v>
      </c>
      <c r="C48" s="482" t="s">
        <v>389</v>
      </c>
      <c r="D48" s="483" t="s">
        <v>365</v>
      </c>
      <c r="E48" s="483" t="s">
        <v>365</v>
      </c>
      <c r="F48" s="483" t="s">
        <v>347</v>
      </c>
      <c r="G48" s="484">
        <v>0.5020080321285141</v>
      </c>
      <c r="H48" s="485">
        <v>10000000</v>
      </c>
      <c r="I48" s="486">
        <v>10000000</v>
      </c>
      <c r="J48" s="486">
        <v>0</v>
      </c>
      <c r="K48" s="487" t="s">
        <v>396</v>
      </c>
      <c r="L48" s="488">
        <v>0.0022</v>
      </c>
      <c r="M48" s="179" t="s">
        <v>354</v>
      </c>
      <c r="N48" s="179" t="s">
        <v>354</v>
      </c>
      <c r="O48" s="179" t="s">
        <v>354</v>
      </c>
      <c r="P48" s="179" t="s">
        <v>354</v>
      </c>
      <c r="Q48" s="270">
        <v>40817</v>
      </c>
      <c r="R48" s="82">
        <v>44013</v>
      </c>
      <c r="S48" s="483" t="s">
        <v>404</v>
      </c>
    </row>
    <row r="49" spans="2:19" ht="12">
      <c r="B49" s="483" t="s">
        <v>293</v>
      </c>
      <c r="C49" s="482" t="s">
        <v>390</v>
      </c>
      <c r="D49" s="483" t="s">
        <v>365</v>
      </c>
      <c r="E49" s="483" t="s">
        <v>365</v>
      </c>
      <c r="F49" s="483" t="s">
        <v>349</v>
      </c>
      <c r="G49" s="484">
        <v>0.6793478260869565</v>
      </c>
      <c r="H49" s="485">
        <v>20000000</v>
      </c>
      <c r="I49" s="486">
        <v>20000000</v>
      </c>
      <c r="J49" s="486">
        <v>0</v>
      </c>
      <c r="K49" s="487" t="s">
        <v>353</v>
      </c>
      <c r="L49" s="488">
        <v>0.0022</v>
      </c>
      <c r="M49" s="179" t="s">
        <v>354</v>
      </c>
      <c r="N49" s="179" t="s">
        <v>354</v>
      </c>
      <c r="O49" s="179" t="s">
        <v>354</v>
      </c>
      <c r="P49" s="179" t="s">
        <v>354</v>
      </c>
      <c r="Q49" s="270">
        <v>40817</v>
      </c>
      <c r="R49" s="82">
        <v>44013</v>
      </c>
      <c r="S49" s="483" t="s">
        <v>404</v>
      </c>
    </row>
    <row r="50" spans="2:19" ht="12">
      <c r="B50" s="483" t="s">
        <v>294</v>
      </c>
      <c r="C50" s="482" t="s">
        <v>391</v>
      </c>
      <c r="D50" s="483" t="s">
        <v>365</v>
      </c>
      <c r="E50" s="483" t="s">
        <v>365</v>
      </c>
      <c r="F50" s="483" t="s">
        <v>348</v>
      </c>
      <c r="G50" s="484" t="s">
        <v>354</v>
      </c>
      <c r="H50" s="485">
        <v>38000000</v>
      </c>
      <c r="I50" s="486">
        <v>38000000</v>
      </c>
      <c r="J50" s="486">
        <v>0</v>
      </c>
      <c r="K50" s="487" t="s">
        <v>351</v>
      </c>
      <c r="L50" s="488">
        <v>0.0024</v>
      </c>
      <c r="M50" s="179" t="s">
        <v>354</v>
      </c>
      <c r="N50" s="179" t="s">
        <v>354</v>
      </c>
      <c r="O50" s="179" t="s">
        <v>354</v>
      </c>
      <c r="P50" s="179" t="s">
        <v>354</v>
      </c>
      <c r="Q50" s="270">
        <v>40817</v>
      </c>
      <c r="R50" s="82">
        <v>44013</v>
      </c>
      <c r="S50" s="483" t="s">
        <v>404</v>
      </c>
    </row>
    <row r="51" spans="2:19" ht="12">
      <c r="B51" s="483" t="s">
        <v>290</v>
      </c>
      <c r="C51" s="482" t="s">
        <v>393</v>
      </c>
      <c r="D51" s="483" t="s">
        <v>374</v>
      </c>
      <c r="E51" s="45" t="s">
        <v>374</v>
      </c>
      <c r="F51" s="483" t="s">
        <v>347</v>
      </c>
      <c r="G51" s="484">
        <v>0.5020080321285141</v>
      </c>
      <c r="H51" s="485">
        <v>34000000</v>
      </c>
      <c r="I51" s="486">
        <v>34000000</v>
      </c>
      <c r="J51" s="486">
        <v>0</v>
      </c>
      <c r="K51" s="487" t="s">
        <v>396</v>
      </c>
      <c r="L51" s="488">
        <v>0.0041</v>
      </c>
      <c r="M51" s="179" t="s">
        <v>354</v>
      </c>
      <c r="N51" s="179" t="s">
        <v>354</v>
      </c>
      <c r="O51" s="179" t="s">
        <v>354</v>
      </c>
      <c r="P51" s="179" t="s">
        <v>354</v>
      </c>
      <c r="Q51" s="270">
        <v>40817</v>
      </c>
      <c r="R51" s="82">
        <v>44013</v>
      </c>
      <c r="S51" s="483" t="s">
        <v>404</v>
      </c>
    </row>
    <row r="52" spans="2:19" ht="12">
      <c r="B52" s="483" t="s">
        <v>291</v>
      </c>
      <c r="C52" s="482" t="s">
        <v>394</v>
      </c>
      <c r="D52" s="483" t="s">
        <v>374</v>
      </c>
      <c r="E52" s="45" t="s">
        <v>374</v>
      </c>
      <c r="F52" s="483" t="s">
        <v>349</v>
      </c>
      <c r="G52" s="484">
        <v>0.6793478260869565</v>
      </c>
      <c r="H52" s="485">
        <v>106000000</v>
      </c>
      <c r="I52" s="486">
        <v>106000000</v>
      </c>
      <c r="J52" s="486">
        <v>0</v>
      </c>
      <c r="K52" s="487" t="s">
        <v>353</v>
      </c>
      <c r="L52" s="488">
        <v>0.0041</v>
      </c>
      <c r="M52" s="179" t="s">
        <v>354</v>
      </c>
      <c r="N52" s="179" t="s">
        <v>354</v>
      </c>
      <c r="O52" s="179" t="s">
        <v>354</v>
      </c>
      <c r="P52" s="179" t="s">
        <v>354</v>
      </c>
      <c r="Q52" s="270">
        <v>40817</v>
      </c>
      <c r="R52" s="82">
        <v>44013</v>
      </c>
      <c r="S52" s="483" t="s">
        <v>404</v>
      </c>
    </row>
    <row r="53" spans="2:19" ht="12">
      <c r="B53" s="483" t="s">
        <v>292</v>
      </c>
      <c r="C53" s="482" t="s">
        <v>395</v>
      </c>
      <c r="D53" s="483" t="s">
        <v>374</v>
      </c>
      <c r="E53" s="45" t="s">
        <v>374</v>
      </c>
      <c r="F53" s="483" t="s">
        <v>348</v>
      </c>
      <c r="G53" s="484" t="s">
        <v>354</v>
      </c>
      <c r="H53" s="485">
        <v>45000000</v>
      </c>
      <c r="I53" s="486">
        <v>45000000</v>
      </c>
      <c r="J53" s="486">
        <v>0</v>
      </c>
      <c r="K53" s="487" t="s">
        <v>351</v>
      </c>
      <c r="L53" s="488">
        <v>0.0043</v>
      </c>
      <c r="M53" s="179" t="s">
        <v>354</v>
      </c>
      <c r="N53" s="179" t="s">
        <v>354</v>
      </c>
      <c r="O53" s="179" t="s">
        <v>354</v>
      </c>
      <c r="P53" s="179" t="s">
        <v>354</v>
      </c>
      <c r="Q53" s="270">
        <v>40817</v>
      </c>
      <c r="R53" s="82">
        <v>44013</v>
      </c>
      <c r="S53" s="483" t="s">
        <v>404</v>
      </c>
    </row>
    <row r="54" spans="2:19" ht="12">
      <c r="B54" s="483" t="s">
        <v>295</v>
      </c>
      <c r="C54" s="482" t="s">
        <v>379</v>
      </c>
      <c r="D54" s="483" t="s">
        <v>346</v>
      </c>
      <c r="E54" s="45" t="s">
        <v>346</v>
      </c>
      <c r="F54" s="483" t="s">
        <v>347</v>
      </c>
      <c r="G54" s="484">
        <v>0.6793478260869565</v>
      </c>
      <c r="H54" s="485">
        <v>1250000000</v>
      </c>
      <c r="I54" s="486">
        <v>1250000000</v>
      </c>
      <c r="J54" s="486">
        <v>0</v>
      </c>
      <c r="K54" s="487" t="s">
        <v>352</v>
      </c>
      <c r="L54" s="488">
        <v>0.0008</v>
      </c>
      <c r="M54" s="179" t="s">
        <v>354</v>
      </c>
      <c r="N54" s="179" t="s">
        <v>354</v>
      </c>
      <c r="O54" s="179" t="s">
        <v>354</v>
      </c>
      <c r="P54" s="179" t="s">
        <v>354</v>
      </c>
      <c r="Q54" s="270">
        <v>40817</v>
      </c>
      <c r="R54" s="82">
        <v>44378</v>
      </c>
      <c r="S54" s="483" t="s">
        <v>405</v>
      </c>
    </row>
    <row r="55" spans="2:19" ht="12">
      <c r="B55" s="483" t="s">
        <v>296</v>
      </c>
      <c r="C55" s="482" t="s">
        <v>380</v>
      </c>
      <c r="D55" s="483" t="s">
        <v>346</v>
      </c>
      <c r="E55" s="45" t="s">
        <v>346</v>
      </c>
      <c r="F55" s="483" t="s">
        <v>349</v>
      </c>
      <c r="G55" s="484">
        <v>0.6793478260869565</v>
      </c>
      <c r="H55" s="485">
        <v>1300000000</v>
      </c>
      <c r="I55" s="486">
        <v>1300000000</v>
      </c>
      <c r="J55" s="486">
        <v>0</v>
      </c>
      <c r="K55" s="487" t="s">
        <v>353</v>
      </c>
      <c r="L55" s="488">
        <v>0.0009</v>
      </c>
      <c r="M55" s="179" t="s">
        <v>354</v>
      </c>
      <c r="N55" s="179" t="s">
        <v>354</v>
      </c>
      <c r="O55" s="179" t="s">
        <v>354</v>
      </c>
      <c r="P55" s="179" t="s">
        <v>354</v>
      </c>
      <c r="Q55" s="270">
        <v>40817</v>
      </c>
      <c r="R55" s="82">
        <v>44378</v>
      </c>
      <c r="S55" s="483" t="s">
        <v>405</v>
      </c>
    </row>
    <row r="56" spans="2:19" ht="12">
      <c r="B56" s="483" t="s">
        <v>297</v>
      </c>
      <c r="C56" s="482" t="s">
        <v>381</v>
      </c>
      <c r="D56" s="483" t="s">
        <v>346</v>
      </c>
      <c r="E56" s="45" t="s">
        <v>346</v>
      </c>
      <c r="F56" s="483" t="s">
        <v>348</v>
      </c>
      <c r="G56" s="484" t="s">
        <v>354</v>
      </c>
      <c r="H56" s="485">
        <v>450000000</v>
      </c>
      <c r="I56" s="486">
        <v>450000000</v>
      </c>
      <c r="J56" s="486">
        <v>0</v>
      </c>
      <c r="K56" s="487" t="s">
        <v>351</v>
      </c>
      <c r="L56" s="488">
        <v>0.0009</v>
      </c>
      <c r="M56" s="179" t="s">
        <v>354</v>
      </c>
      <c r="N56" s="179" t="s">
        <v>354</v>
      </c>
      <c r="O56" s="179" t="s">
        <v>354</v>
      </c>
      <c r="P56" s="179" t="s">
        <v>354</v>
      </c>
      <c r="Q56" s="270">
        <v>40817</v>
      </c>
      <c r="R56" s="82">
        <v>44378</v>
      </c>
      <c r="S56" s="483" t="s">
        <v>405</v>
      </c>
    </row>
    <row r="57" spans="2:19" ht="12.75" thickBot="1">
      <c r="B57" s="511" t="s">
        <v>304</v>
      </c>
      <c r="C57" s="512" t="s">
        <v>382</v>
      </c>
      <c r="D57" s="511" t="s">
        <v>346</v>
      </c>
      <c r="E57" s="288" t="s">
        <v>346</v>
      </c>
      <c r="F57" s="511" t="s">
        <v>347</v>
      </c>
      <c r="G57" s="513">
        <v>0.5020080321285141</v>
      </c>
      <c r="H57" s="514">
        <v>750000000</v>
      </c>
      <c r="I57" s="515">
        <v>0</v>
      </c>
      <c r="J57" s="515">
        <v>750000000</v>
      </c>
      <c r="K57" s="516" t="s">
        <v>352</v>
      </c>
      <c r="L57" s="517">
        <v>0.001</v>
      </c>
      <c r="M57" s="503">
        <v>0.0056665</v>
      </c>
      <c r="N57" s="497" t="s">
        <v>549</v>
      </c>
      <c r="O57" s="504">
        <v>41106</v>
      </c>
      <c r="P57" s="518">
        <v>1432365.28</v>
      </c>
      <c r="Q57" s="519">
        <v>41091</v>
      </c>
      <c r="R57" s="520">
        <v>44013</v>
      </c>
      <c r="S57" s="521" t="s">
        <v>409</v>
      </c>
    </row>
    <row r="58" spans="2:11" ht="12">
      <c r="B58" s="507"/>
      <c r="J58" s="281"/>
      <c r="K58" s="266"/>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&amp;CHolmes Master Trust Investor Report - June 2012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67"/>
  <sheetViews>
    <sheetView view="pageLayout" workbookViewId="0" topLeftCell="A49">
      <selection activeCell="B67" sqref="B67"/>
    </sheetView>
  </sheetViews>
  <sheetFormatPr defaultColWidth="9.140625" defaultRowHeight="12"/>
  <cols>
    <col min="1" max="1" width="9.140625" style="613"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295" customWidth="1"/>
    <col min="8" max="8" width="15.57421875" style="0" customWidth="1"/>
    <col min="9" max="9" width="15.00390625" style="0" customWidth="1"/>
    <col min="10" max="10" width="16.421875" style="263" customWidth="1"/>
    <col min="11" max="11" width="15.140625" style="0" bestFit="1" customWidth="1"/>
    <col min="12" max="12" width="9.421875" style="0" bestFit="1" customWidth="1"/>
    <col min="13" max="13" width="11.1406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46" t="s">
        <v>103</v>
      </c>
      <c r="C2" s="42"/>
      <c r="D2" s="42"/>
      <c r="E2" s="147"/>
      <c r="F2" s="80"/>
      <c r="G2" s="291"/>
      <c r="H2" s="80"/>
      <c r="I2" s="80"/>
      <c r="J2" s="259"/>
      <c r="K2" s="80"/>
      <c r="L2" s="80"/>
      <c r="M2" s="80"/>
      <c r="N2" s="80"/>
      <c r="O2" s="80"/>
      <c r="P2" s="80"/>
      <c r="Q2" s="80"/>
      <c r="R2" s="80"/>
      <c r="S2" s="148"/>
    </row>
    <row r="3" spans="2:19" ht="12">
      <c r="B3" s="149"/>
      <c r="C3" s="70"/>
      <c r="D3" s="70"/>
      <c r="E3" s="150"/>
      <c r="F3" s="4"/>
      <c r="G3" s="292"/>
      <c r="H3" s="4"/>
      <c r="I3" s="4"/>
      <c r="J3" s="260"/>
      <c r="K3" s="4"/>
      <c r="L3" s="4"/>
      <c r="M3" s="4"/>
      <c r="N3" s="4"/>
      <c r="O3" s="4"/>
      <c r="P3" s="4"/>
      <c r="Q3" s="4"/>
      <c r="R3" s="4"/>
      <c r="S3" s="4"/>
    </row>
    <row r="4" spans="2:19" ht="12">
      <c r="B4" s="467" t="s">
        <v>104</v>
      </c>
      <c r="C4" s="151">
        <v>40494</v>
      </c>
      <c r="D4" s="151"/>
      <c r="E4" s="4"/>
      <c r="F4" s="149"/>
      <c r="G4" s="293"/>
      <c r="H4" s="4"/>
      <c r="I4" s="704" t="s">
        <v>124</v>
      </c>
      <c r="J4" s="704"/>
      <c r="K4" s="4"/>
      <c r="L4" s="4"/>
      <c r="M4" s="4"/>
      <c r="N4" s="4"/>
      <c r="O4" s="4"/>
      <c r="P4" s="4"/>
      <c r="Q4" s="4"/>
      <c r="R4" s="4"/>
      <c r="S4" s="4"/>
    </row>
    <row r="5" spans="2:19" ht="12.75" thickBot="1">
      <c r="B5" s="522"/>
      <c r="C5" s="522"/>
      <c r="D5" s="522"/>
      <c r="E5" s="522"/>
      <c r="F5" s="149"/>
      <c r="G5" s="523"/>
      <c r="H5" s="522"/>
      <c r="I5" s="522"/>
      <c r="J5" s="524"/>
      <c r="K5" s="522"/>
      <c r="L5" s="522"/>
      <c r="M5" s="522"/>
      <c r="N5" s="522"/>
      <c r="O5" s="522"/>
      <c r="P5" s="522"/>
      <c r="Q5" s="522"/>
      <c r="R5" s="522"/>
      <c r="S5" s="522"/>
    </row>
    <row r="6" spans="2:19" ht="54" customHeight="1" thickBot="1">
      <c r="B6" s="319" t="s">
        <v>125</v>
      </c>
      <c r="C6" s="475" t="s">
        <v>105</v>
      </c>
      <c r="D6" s="319" t="s">
        <v>421</v>
      </c>
      <c r="E6" s="319" t="s">
        <v>422</v>
      </c>
      <c r="F6" s="475" t="s">
        <v>106</v>
      </c>
      <c r="G6" s="525" t="s">
        <v>107</v>
      </c>
      <c r="H6" s="475" t="s">
        <v>108</v>
      </c>
      <c r="I6" s="475" t="s">
        <v>109</v>
      </c>
      <c r="J6" s="476" t="s">
        <v>110</v>
      </c>
      <c r="K6" s="475" t="s">
        <v>111</v>
      </c>
      <c r="L6" s="475" t="s">
        <v>112</v>
      </c>
      <c r="M6" s="475" t="s">
        <v>113</v>
      </c>
      <c r="N6" s="475" t="s">
        <v>114</v>
      </c>
      <c r="O6" s="475" t="s">
        <v>115</v>
      </c>
      <c r="P6" s="475" t="s">
        <v>116</v>
      </c>
      <c r="Q6" s="475" t="s">
        <v>117</v>
      </c>
      <c r="R6" s="475" t="s">
        <v>118</v>
      </c>
      <c r="S6" s="475" t="s">
        <v>152</v>
      </c>
    </row>
    <row r="7" spans="2:19" ht="12">
      <c r="B7" s="152"/>
      <c r="C7" s="44"/>
      <c r="D7" s="44"/>
      <c r="E7" s="44"/>
      <c r="F7" s="44"/>
      <c r="G7" s="294"/>
      <c r="H7" s="154"/>
      <c r="I7" s="155"/>
      <c r="J7" s="261"/>
      <c r="K7" s="157"/>
      <c r="L7" s="526"/>
      <c r="M7" s="527"/>
      <c r="N7" s="527"/>
      <c r="O7" s="160"/>
      <c r="P7" s="528"/>
      <c r="Q7" s="162"/>
      <c r="R7" s="163"/>
      <c r="S7" s="164"/>
    </row>
    <row r="8" spans="2:19" ht="12">
      <c r="B8" s="529" t="s">
        <v>119</v>
      </c>
      <c r="C8" s="45" t="s">
        <v>397</v>
      </c>
      <c r="D8" s="45" t="s">
        <v>420</v>
      </c>
      <c r="E8" s="45" t="s">
        <v>420</v>
      </c>
      <c r="F8" s="45" t="s">
        <v>347</v>
      </c>
      <c r="G8" s="490">
        <v>1.629</v>
      </c>
      <c r="H8" s="275">
        <v>500000000</v>
      </c>
      <c r="I8" s="530">
        <v>-500000000</v>
      </c>
      <c r="J8" s="262">
        <v>0</v>
      </c>
      <c r="K8" s="209" t="s">
        <v>350</v>
      </c>
      <c r="L8" s="531">
        <v>0.0015</v>
      </c>
      <c r="M8" s="179" t="s">
        <v>354</v>
      </c>
      <c r="N8" s="179" t="s">
        <v>354</v>
      </c>
      <c r="O8" s="179" t="s">
        <v>354</v>
      </c>
      <c r="P8" s="179" t="s">
        <v>354</v>
      </c>
      <c r="Q8" s="167" t="s">
        <v>402</v>
      </c>
      <c r="R8" s="82">
        <v>40817</v>
      </c>
      <c r="S8" s="168" t="s">
        <v>409</v>
      </c>
    </row>
    <row r="9" spans="2:19" ht="12">
      <c r="B9" s="529" t="s">
        <v>120</v>
      </c>
      <c r="C9" s="45" t="s">
        <v>398</v>
      </c>
      <c r="D9" s="45" t="s">
        <v>346</v>
      </c>
      <c r="E9" s="45" t="s">
        <v>346</v>
      </c>
      <c r="F9" s="45" t="s">
        <v>347</v>
      </c>
      <c r="G9" s="490">
        <v>1.628</v>
      </c>
      <c r="H9" s="275">
        <v>900000000</v>
      </c>
      <c r="I9" s="530">
        <v>0</v>
      </c>
      <c r="J9" s="262">
        <v>900000000</v>
      </c>
      <c r="K9" s="209" t="s">
        <v>352</v>
      </c>
      <c r="L9" s="531">
        <v>0.014</v>
      </c>
      <c r="M9" s="616">
        <v>0.0186665</v>
      </c>
      <c r="N9" s="481" t="s">
        <v>549</v>
      </c>
      <c r="O9" s="615">
        <v>41106</v>
      </c>
      <c r="P9" s="535">
        <v>4246628.75</v>
      </c>
      <c r="Q9" s="167">
        <v>41730</v>
      </c>
      <c r="R9" s="82">
        <v>56523</v>
      </c>
      <c r="S9" s="168" t="s">
        <v>405</v>
      </c>
    </row>
    <row r="10" spans="2:19" ht="12">
      <c r="B10" s="529" t="s">
        <v>121</v>
      </c>
      <c r="C10" s="45" t="s">
        <v>399</v>
      </c>
      <c r="D10" s="45" t="s">
        <v>346</v>
      </c>
      <c r="E10" s="45" t="s">
        <v>346</v>
      </c>
      <c r="F10" s="45" t="s">
        <v>349</v>
      </c>
      <c r="G10" s="490">
        <v>0.8762</v>
      </c>
      <c r="H10" s="275">
        <v>500000000</v>
      </c>
      <c r="I10" s="530">
        <v>0</v>
      </c>
      <c r="J10" s="262">
        <v>500000000</v>
      </c>
      <c r="K10" s="209" t="s">
        <v>353</v>
      </c>
      <c r="L10" s="531">
        <v>0.014</v>
      </c>
      <c r="M10" s="616">
        <v>0.02157</v>
      </c>
      <c r="N10" s="481" t="s">
        <v>549</v>
      </c>
      <c r="O10" s="615">
        <v>41106</v>
      </c>
      <c r="P10" s="535">
        <v>2726208.333333334</v>
      </c>
      <c r="Q10" s="167">
        <v>41730</v>
      </c>
      <c r="R10" s="82">
        <v>56523</v>
      </c>
      <c r="S10" s="168" t="s">
        <v>405</v>
      </c>
    </row>
    <row r="11" spans="2:19" ht="12">
      <c r="B11" s="529" t="s">
        <v>122</v>
      </c>
      <c r="C11" s="45" t="s">
        <v>400</v>
      </c>
      <c r="D11" s="45" t="s">
        <v>346</v>
      </c>
      <c r="E11" s="45" t="s">
        <v>346</v>
      </c>
      <c r="F11" s="45" t="s">
        <v>349</v>
      </c>
      <c r="G11" s="490">
        <v>0.8762</v>
      </c>
      <c r="H11" s="275">
        <v>750000000</v>
      </c>
      <c r="I11" s="530">
        <v>0</v>
      </c>
      <c r="J11" s="262">
        <v>750000000</v>
      </c>
      <c r="K11" s="209" t="s">
        <v>353</v>
      </c>
      <c r="L11" s="531">
        <v>0.015</v>
      </c>
      <c r="M11" s="616">
        <v>0.02257</v>
      </c>
      <c r="N11" s="481" t="s">
        <v>549</v>
      </c>
      <c r="O11" s="615">
        <v>41106</v>
      </c>
      <c r="P11" s="535">
        <v>4278895.833333334</v>
      </c>
      <c r="Q11" s="167">
        <v>42370</v>
      </c>
      <c r="R11" s="82">
        <v>56523</v>
      </c>
      <c r="S11" s="168" t="s">
        <v>405</v>
      </c>
    </row>
    <row r="12" spans="2:19" ht="12">
      <c r="B12" s="529" t="s">
        <v>123</v>
      </c>
      <c r="C12" s="45" t="s">
        <v>423</v>
      </c>
      <c r="D12" s="45" t="s">
        <v>346</v>
      </c>
      <c r="E12" s="45" t="s">
        <v>346</v>
      </c>
      <c r="F12" s="45" t="s">
        <v>348</v>
      </c>
      <c r="G12" s="292" t="s">
        <v>354</v>
      </c>
      <c r="H12" s="275">
        <v>375000000</v>
      </c>
      <c r="I12" s="530">
        <v>0</v>
      </c>
      <c r="J12" s="262">
        <v>375000000</v>
      </c>
      <c r="K12" s="209" t="s">
        <v>403</v>
      </c>
      <c r="L12" s="531"/>
      <c r="M12" s="616">
        <v>0.04009</v>
      </c>
      <c r="N12" s="533" t="s">
        <v>550</v>
      </c>
      <c r="O12" s="615">
        <v>41197</v>
      </c>
      <c r="P12" s="535">
        <v>7516875</v>
      </c>
      <c r="Q12" s="167">
        <v>43009</v>
      </c>
      <c r="R12" s="82">
        <v>56523</v>
      </c>
      <c r="S12" s="168" t="s">
        <v>409</v>
      </c>
    </row>
    <row r="13" spans="2:19" ht="12">
      <c r="B13" s="529" t="s">
        <v>126</v>
      </c>
      <c r="C13" s="45" t="s">
        <v>401</v>
      </c>
      <c r="D13" s="45" t="s">
        <v>402</v>
      </c>
      <c r="E13" s="45" t="s">
        <v>402</v>
      </c>
      <c r="F13" s="45" t="s">
        <v>348</v>
      </c>
      <c r="G13" s="292" t="s">
        <v>354</v>
      </c>
      <c r="H13" s="275">
        <v>600000000</v>
      </c>
      <c r="I13" s="530">
        <v>0</v>
      </c>
      <c r="J13" s="262">
        <v>600000000</v>
      </c>
      <c r="K13" s="209" t="s">
        <v>351</v>
      </c>
      <c r="L13" s="531">
        <v>0.009</v>
      </c>
      <c r="M13" s="616">
        <v>0.019175</v>
      </c>
      <c r="N13" s="481" t="s">
        <v>549</v>
      </c>
      <c r="O13" s="615">
        <v>41106</v>
      </c>
      <c r="P13" s="535">
        <v>2860532.786885246</v>
      </c>
      <c r="Q13" s="167" t="s">
        <v>402</v>
      </c>
      <c r="R13" s="82">
        <v>56523</v>
      </c>
      <c r="S13" s="168" t="s">
        <v>404</v>
      </c>
    </row>
    <row r="14" spans="2:19" ht="12.75" thickBot="1">
      <c r="B14" s="536"/>
      <c r="C14" s="537"/>
      <c r="D14" s="537"/>
      <c r="E14" s="537"/>
      <c r="F14" s="537"/>
      <c r="G14" s="538"/>
      <c r="H14" s="537"/>
      <c r="I14" s="468"/>
      <c r="J14" s="539"/>
      <c r="K14" s="468"/>
      <c r="L14" s="536"/>
      <c r="M14" s="536"/>
      <c r="N14" s="536"/>
      <c r="O14" s="537"/>
      <c r="P14" s="540"/>
      <c r="Q14" s="468"/>
      <c r="R14" s="537"/>
      <c r="S14" s="541"/>
    </row>
    <row r="15" spans="2:19" ht="12">
      <c r="B15" s="507"/>
      <c r="C15" s="4"/>
      <c r="D15" s="4"/>
      <c r="E15" s="4"/>
      <c r="F15" s="4"/>
      <c r="G15" s="293"/>
      <c r="H15" s="121"/>
      <c r="I15" s="48"/>
      <c r="J15" s="290"/>
      <c r="K15" s="48"/>
      <c r="L15" s="48"/>
      <c r="M15" s="48"/>
      <c r="N15" s="83"/>
      <c r="O15" s="83"/>
      <c r="P15" s="84"/>
      <c r="Q15" s="85"/>
      <c r="R15" s="4"/>
      <c r="S15" s="5"/>
    </row>
    <row r="16" spans="2:19" ht="12">
      <c r="B16" s="149"/>
      <c r="C16" s="48"/>
      <c r="D16" s="48"/>
      <c r="E16" s="48"/>
      <c r="F16" s="48"/>
      <c r="G16" s="292"/>
      <c r="H16" s="169"/>
      <c r="I16" s="65"/>
      <c r="J16" s="277"/>
      <c r="K16" s="165"/>
      <c r="L16" s="170"/>
      <c r="M16" s="171"/>
      <c r="N16" s="172"/>
      <c r="O16" s="166"/>
      <c r="P16" s="173"/>
      <c r="Q16" s="167"/>
      <c r="R16" s="174"/>
      <c r="S16" s="175"/>
    </row>
    <row r="18" spans="2:19" ht="12">
      <c r="B18" s="467" t="s">
        <v>104</v>
      </c>
      <c r="C18" s="151">
        <v>40583</v>
      </c>
      <c r="D18" s="151"/>
      <c r="E18" s="4"/>
      <c r="F18" s="149"/>
      <c r="G18" s="293"/>
      <c r="H18" s="4"/>
      <c r="I18" s="704" t="s">
        <v>127</v>
      </c>
      <c r="J18" s="704"/>
      <c r="K18" s="4"/>
      <c r="L18" s="4"/>
      <c r="M18" s="4"/>
      <c r="N18" s="4"/>
      <c r="O18" s="4"/>
      <c r="P18" s="4"/>
      <c r="Q18" s="4"/>
      <c r="R18" s="4"/>
      <c r="S18" s="4"/>
    </row>
    <row r="19" spans="2:19" ht="12.75" thickBot="1">
      <c r="B19" s="522"/>
      <c r="C19" s="522"/>
      <c r="D19" s="522"/>
      <c r="E19" s="522"/>
      <c r="F19" s="149"/>
      <c r="G19" s="523"/>
      <c r="H19" s="522"/>
      <c r="I19" s="522"/>
      <c r="J19" s="524"/>
      <c r="K19" s="522"/>
      <c r="L19" s="522"/>
      <c r="M19" s="522"/>
      <c r="N19" s="522"/>
      <c r="O19" s="522"/>
      <c r="P19" s="522"/>
      <c r="Q19" s="522"/>
      <c r="R19" s="522"/>
      <c r="S19" s="522"/>
    </row>
    <row r="20" spans="2:19" ht="54.75" customHeight="1" thickBot="1">
      <c r="B20" s="319" t="s">
        <v>128</v>
      </c>
      <c r="C20" s="475" t="s">
        <v>105</v>
      </c>
      <c r="D20" s="319" t="s">
        <v>421</v>
      </c>
      <c r="E20" s="319" t="s">
        <v>422</v>
      </c>
      <c r="F20" s="475" t="s">
        <v>106</v>
      </c>
      <c r="G20" s="525" t="s">
        <v>107</v>
      </c>
      <c r="H20" s="475" t="s">
        <v>108</v>
      </c>
      <c r="I20" s="475" t="s">
        <v>109</v>
      </c>
      <c r="J20" s="476" t="s">
        <v>110</v>
      </c>
      <c r="K20" s="475" t="s">
        <v>111</v>
      </c>
      <c r="L20" s="475" t="s">
        <v>112</v>
      </c>
      <c r="M20" s="475" t="s">
        <v>113</v>
      </c>
      <c r="N20" s="475" t="s">
        <v>114</v>
      </c>
      <c r="O20" s="475" t="s">
        <v>115</v>
      </c>
      <c r="P20" s="475" t="s">
        <v>116</v>
      </c>
      <c r="Q20" s="475" t="s">
        <v>117</v>
      </c>
      <c r="R20" s="475" t="s">
        <v>118</v>
      </c>
      <c r="S20" s="475" t="s">
        <v>152</v>
      </c>
    </row>
    <row r="21" spans="2:19" ht="12">
      <c r="B21" s="152"/>
      <c r="C21" s="44"/>
      <c r="D21" s="44"/>
      <c r="E21" s="153"/>
      <c r="F21" s="44"/>
      <c r="G21" s="294"/>
      <c r="H21" s="154"/>
      <c r="I21" s="155"/>
      <c r="J21" s="261"/>
      <c r="K21" s="157"/>
      <c r="L21" s="158"/>
      <c r="M21" s="159"/>
      <c r="N21" s="160"/>
      <c r="O21" s="159"/>
      <c r="P21" s="161"/>
      <c r="Q21" s="162"/>
      <c r="R21" s="163"/>
      <c r="S21" s="164"/>
    </row>
    <row r="22" spans="2:19" ht="12">
      <c r="B22" s="529" t="s">
        <v>119</v>
      </c>
      <c r="C22" s="45" t="s">
        <v>406</v>
      </c>
      <c r="D22" s="45" t="s">
        <v>419</v>
      </c>
      <c r="E22" s="48" t="s">
        <v>419</v>
      </c>
      <c r="F22" s="45" t="s">
        <v>347</v>
      </c>
      <c r="G22" s="292">
        <v>1.6199</v>
      </c>
      <c r="H22" s="176">
        <v>500000000</v>
      </c>
      <c r="I22" s="530">
        <v>-500000000</v>
      </c>
      <c r="J22" s="262">
        <v>0</v>
      </c>
      <c r="K22" s="209" t="s">
        <v>350</v>
      </c>
      <c r="L22" s="210">
        <v>0.0014</v>
      </c>
      <c r="M22" s="179" t="s">
        <v>354</v>
      </c>
      <c r="N22" s="179" t="s">
        <v>354</v>
      </c>
      <c r="O22" s="179" t="s">
        <v>354</v>
      </c>
      <c r="P22" s="179" t="s">
        <v>354</v>
      </c>
      <c r="Q22" s="167" t="s">
        <v>402</v>
      </c>
      <c r="R22" s="82">
        <v>40909</v>
      </c>
      <c r="S22" s="168" t="s">
        <v>409</v>
      </c>
    </row>
    <row r="23" spans="2:19" ht="12">
      <c r="B23" s="529" t="s">
        <v>120</v>
      </c>
      <c r="C23" s="45" t="s">
        <v>407</v>
      </c>
      <c r="D23" s="45" t="s">
        <v>346</v>
      </c>
      <c r="E23" s="48" t="s">
        <v>346</v>
      </c>
      <c r="F23" s="45" t="s">
        <v>347</v>
      </c>
      <c r="G23" s="292">
        <v>1.6199</v>
      </c>
      <c r="H23" s="176">
        <v>700000000</v>
      </c>
      <c r="I23" s="530">
        <v>0</v>
      </c>
      <c r="J23" s="262">
        <v>700000000</v>
      </c>
      <c r="K23" s="209" t="s">
        <v>352</v>
      </c>
      <c r="L23" s="210">
        <v>0.0135</v>
      </c>
      <c r="M23" s="542">
        <v>0.0181665</v>
      </c>
      <c r="N23" s="481" t="s">
        <v>549</v>
      </c>
      <c r="O23" s="615">
        <v>41106</v>
      </c>
      <c r="P23" s="213">
        <v>3214461.25</v>
      </c>
      <c r="Q23" s="167">
        <v>41821</v>
      </c>
      <c r="R23" s="82">
        <v>56523</v>
      </c>
      <c r="S23" s="168" t="s">
        <v>405</v>
      </c>
    </row>
    <row r="24" spans="2:19" ht="12">
      <c r="B24" s="529" t="s">
        <v>121</v>
      </c>
      <c r="C24" s="45" t="s">
        <v>424</v>
      </c>
      <c r="D24" s="45" t="s">
        <v>346</v>
      </c>
      <c r="E24" s="48" t="s">
        <v>346</v>
      </c>
      <c r="F24" s="45" t="s">
        <v>349</v>
      </c>
      <c r="G24" s="292">
        <v>0.853</v>
      </c>
      <c r="H24" s="176">
        <v>650000000</v>
      </c>
      <c r="I24" s="530">
        <v>0</v>
      </c>
      <c r="J24" s="262">
        <v>650000000</v>
      </c>
      <c r="K24" s="209" t="s">
        <v>353</v>
      </c>
      <c r="L24" s="210">
        <v>0.0135</v>
      </c>
      <c r="M24" s="532">
        <v>0.02107</v>
      </c>
      <c r="N24" s="481" t="s">
        <v>549</v>
      </c>
      <c r="O24" s="615">
        <v>41106</v>
      </c>
      <c r="P24" s="213">
        <v>3461918.06</v>
      </c>
      <c r="Q24" s="167">
        <v>41821</v>
      </c>
      <c r="R24" s="82">
        <v>56523</v>
      </c>
      <c r="S24" s="168" t="s">
        <v>405</v>
      </c>
    </row>
    <row r="25" spans="2:19" ht="12">
      <c r="B25" s="529" t="s">
        <v>122</v>
      </c>
      <c r="C25" s="45" t="s">
        <v>425</v>
      </c>
      <c r="D25" s="45" t="s">
        <v>346</v>
      </c>
      <c r="E25" s="48" t="s">
        <v>346</v>
      </c>
      <c r="F25" s="45" t="s">
        <v>349</v>
      </c>
      <c r="G25" s="292">
        <v>0.853</v>
      </c>
      <c r="H25" s="176">
        <v>500000000</v>
      </c>
      <c r="I25" s="530">
        <v>0</v>
      </c>
      <c r="J25" s="262">
        <v>500000000</v>
      </c>
      <c r="K25" s="209" t="s">
        <v>353</v>
      </c>
      <c r="L25" s="210">
        <v>0.0145</v>
      </c>
      <c r="M25" s="532">
        <v>0.02207</v>
      </c>
      <c r="N25" s="481" t="s">
        <v>549</v>
      </c>
      <c r="O25" s="615">
        <v>41106</v>
      </c>
      <c r="P25" s="213">
        <v>2789402.78</v>
      </c>
      <c r="Q25" s="167">
        <v>42461</v>
      </c>
      <c r="R25" s="82">
        <v>56523</v>
      </c>
      <c r="S25" s="168" t="s">
        <v>405</v>
      </c>
    </row>
    <row r="26" spans="2:19" ht="12">
      <c r="B26" s="529" t="s">
        <v>123</v>
      </c>
      <c r="C26" s="45" t="s">
        <v>426</v>
      </c>
      <c r="D26" s="45" t="s">
        <v>346</v>
      </c>
      <c r="E26" s="48" t="s">
        <v>346</v>
      </c>
      <c r="F26" s="45" t="s">
        <v>348</v>
      </c>
      <c r="G26" s="292" t="s">
        <v>354</v>
      </c>
      <c r="H26" s="176">
        <v>325000000</v>
      </c>
      <c r="I26" s="530">
        <v>0</v>
      </c>
      <c r="J26" s="262">
        <v>325000000</v>
      </c>
      <c r="K26" s="209" t="s">
        <v>351</v>
      </c>
      <c r="L26" s="210">
        <v>0.0145</v>
      </c>
      <c r="M26" s="532">
        <v>0.024675</v>
      </c>
      <c r="N26" s="481" t="s">
        <v>549</v>
      </c>
      <c r="O26" s="615">
        <v>41106</v>
      </c>
      <c r="P26" s="213">
        <v>1993888.3196721314</v>
      </c>
      <c r="Q26" s="167">
        <v>42461</v>
      </c>
      <c r="R26" s="82">
        <v>56523</v>
      </c>
      <c r="S26" s="168" t="s">
        <v>405</v>
      </c>
    </row>
    <row r="27" spans="2:19" ht="12">
      <c r="B27" s="529" t="s">
        <v>126</v>
      </c>
      <c r="C27" s="45" t="s">
        <v>408</v>
      </c>
      <c r="D27" s="45" t="s">
        <v>402</v>
      </c>
      <c r="E27" s="48" t="s">
        <v>402</v>
      </c>
      <c r="F27" s="45" t="s">
        <v>348</v>
      </c>
      <c r="G27" s="292" t="s">
        <v>354</v>
      </c>
      <c r="H27" s="176">
        <v>450000000</v>
      </c>
      <c r="I27" s="530">
        <v>0</v>
      </c>
      <c r="J27" s="262">
        <v>450000000</v>
      </c>
      <c r="K27" s="209" t="s">
        <v>351</v>
      </c>
      <c r="L27" s="210">
        <v>0.009</v>
      </c>
      <c r="M27" s="532">
        <v>0.019175</v>
      </c>
      <c r="N27" s="481" t="s">
        <v>549</v>
      </c>
      <c r="O27" s="615">
        <v>41106</v>
      </c>
      <c r="P27" s="213">
        <v>2145399.59</v>
      </c>
      <c r="Q27" s="167" t="s">
        <v>402</v>
      </c>
      <c r="R27" s="82">
        <v>56523</v>
      </c>
      <c r="S27" s="168" t="s">
        <v>404</v>
      </c>
    </row>
    <row r="28" spans="2:19" ht="12.75" thickBot="1">
      <c r="B28" s="536"/>
      <c r="C28" s="537"/>
      <c r="D28" s="537"/>
      <c r="E28" s="468"/>
      <c r="F28" s="537"/>
      <c r="G28" s="538"/>
      <c r="H28" s="537"/>
      <c r="I28" s="468"/>
      <c r="J28" s="539"/>
      <c r="K28" s="468"/>
      <c r="L28" s="537"/>
      <c r="M28" s="468"/>
      <c r="N28" s="537"/>
      <c r="O28" s="468"/>
      <c r="P28" s="543"/>
      <c r="Q28" s="468"/>
      <c r="R28" s="537"/>
      <c r="S28" s="541"/>
    </row>
    <row r="29" spans="2:19" ht="12">
      <c r="B29" s="507"/>
      <c r="C29" s="4"/>
      <c r="D29" s="4"/>
      <c r="E29" s="4"/>
      <c r="F29" s="4"/>
      <c r="G29" s="293"/>
      <c r="H29" s="121"/>
      <c r="I29" s="48"/>
      <c r="J29" s="290"/>
      <c r="K29" s="48"/>
      <c r="L29" s="48"/>
      <c r="M29" s="48"/>
      <c r="N29" s="83"/>
      <c r="O29" s="83"/>
      <c r="P29" s="84"/>
      <c r="Q29" s="85"/>
      <c r="R29" s="4"/>
      <c r="S29" s="5"/>
    </row>
    <row r="32" spans="2:19" ht="12">
      <c r="B32" s="467" t="s">
        <v>104</v>
      </c>
      <c r="C32" s="151">
        <v>40627</v>
      </c>
      <c r="D32" s="151"/>
      <c r="E32" s="4"/>
      <c r="F32" s="149"/>
      <c r="G32" s="293"/>
      <c r="H32" s="4"/>
      <c r="I32" s="704" t="s">
        <v>172</v>
      </c>
      <c r="J32" s="704"/>
      <c r="K32" s="4"/>
      <c r="L32" s="4"/>
      <c r="M32" s="4"/>
      <c r="N32" s="4"/>
      <c r="O32" s="4"/>
      <c r="P32" s="4"/>
      <c r="Q32" s="4"/>
      <c r="R32" s="4"/>
      <c r="S32" s="4"/>
    </row>
    <row r="33" spans="2:19" ht="12.75" thickBot="1">
      <c r="B33" s="522"/>
      <c r="C33" s="522"/>
      <c r="D33" s="522"/>
      <c r="E33" s="522"/>
      <c r="F33" s="149"/>
      <c r="G33" s="523"/>
      <c r="H33" s="522"/>
      <c r="I33" s="522"/>
      <c r="J33" s="524"/>
      <c r="K33" s="522"/>
      <c r="L33" s="522"/>
      <c r="M33" s="522"/>
      <c r="N33" s="522"/>
      <c r="O33" s="522"/>
      <c r="P33" s="522"/>
      <c r="Q33" s="522"/>
      <c r="R33" s="522"/>
      <c r="S33" s="522"/>
    </row>
    <row r="34" spans="2:19" ht="54" customHeight="1" thickBot="1">
      <c r="B34" s="319" t="s">
        <v>173</v>
      </c>
      <c r="C34" s="475" t="s">
        <v>105</v>
      </c>
      <c r="D34" s="319" t="s">
        <v>421</v>
      </c>
      <c r="E34" s="319" t="s">
        <v>422</v>
      </c>
      <c r="F34" s="475" t="s">
        <v>106</v>
      </c>
      <c r="G34" s="525" t="s">
        <v>107</v>
      </c>
      <c r="H34" s="475" t="s">
        <v>108</v>
      </c>
      <c r="I34" s="475" t="s">
        <v>109</v>
      </c>
      <c r="J34" s="476" t="s">
        <v>110</v>
      </c>
      <c r="K34" s="475" t="s">
        <v>111</v>
      </c>
      <c r="L34" s="475" t="s">
        <v>112</v>
      </c>
      <c r="M34" s="475" t="s">
        <v>113</v>
      </c>
      <c r="N34" s="475" t="s">
        <v>114</v>
      </c>
      <c r="O34" s="475" t="s">
        <v>115</v>
      </c>
      <c r="P34" s="475" t="s">
        <v>116</v>
      </c>
      <c r="Q34" s="475" t="s">
        <v>117</v>
      </c>
      <c r="R34" s="475" t="s">
        <v>118</v>
      </c>
      <c r="S34" s="475" t="s">
        <v>152</v>
      </c>
    </row>
    <row r="35" spans="2:19" ht="12">
      <c r="B35" s="152"/>
      <c r="C35" s="44"/>
      <c r="D35" s="44"/>
      <c r="E35" s="153"/>
      <c r="F35" s="44"/>
      <c r="G35" s="294"/>
      <c r="H35" s="154"/>
      <c r="I35" s="155"/>
      <c r="J35" s="261"/>
      <c r="K35" s="157"/>
      <c r="L35" s="158"/>
      <c r="M35" s="159"/>
      <c r="N35" s="160"/>
      <c r="O35" s="159"/>
      <c r="P35" s="161"/>
      <c r="Q35" s="162"/>
      <c r="R35" s="163"/>
      <c r="S35" s="164"/>
    </row>
    <row r="36" spans="2:19" ht="12">
      <c r="B36" s="544" t="s">
        <v>119</v>
      </c>
      <c r="C36" s="45" t="s">
        <v>410</v>
      </c>
      <c r="D36" s="45" t="s">
        <v>346</v>
      </c>
      <c r="E36" s="48" t="s">
        <v>346</v>
      </c>
      <c r="F36" s="45" t="s">
        <v>348</v>
      </c>
      <c r="G36" s="292" t="s">
        <v>354</v>
      </c>
      <c r="H36" s="176">
        <v>250000000</v>
      </c>
      <c r="I36" s="530">
        <v>0</v>
      </c>
      <c r="J36" s="262">
        <v>250000000</v>
      </c>
      <c r="K36" s="209" t="s">
        <v>351</v>
      </c>
      <c r="L36" s="210">
        <v>0.0116</v>
      </c>
      <c r="M36" s="532">
        <v>0.021775</v>
      </c>
      <c r="N36" s="481" t="s">
        <v>549</v>
      </c>
      <c r="O36" s="615">
        <v>41106</v>
      </c>
      <c r="P36" s="545">
        <v>1357208.9</v>
      </c>
      <c r="Q36" s="167">
        <v>41821</v>
      </c>
      <c r="R36" s="82">
        <v>56523</v>
      </c>
      <c r="S36" s="168" t="s">
        <v>405</v>
      </c>
    </row>
    <row r="37" spans="2:19" ht="12.75" thickBot="1">
      <c r="B37" s="536"/>
      <c r="C37" s="537"/>
      <c r="D37" s="537"/>
      <c r="E37" s="468"/>
      <c r="F37" s="537"/>
      <c r="G37" s="538"/>
      <c r="H37" s="537"/>
      <c r="I37" s="468"/>
      <c r="J37" s="539"/>
      <c r="K37" s="468"/>
      <c r="L37" s="537"/>
      <c r="M37" s="468"/>
      <c r="N37" s="537"/>
      <c r="O37" s="468"/>
      <c r="P37" s="543"/>
      <c r="Q37" s="468"/>
      <c r="R37" s="537"/>
      <c r="S37" s="541"/>
    </row>
    <row r="38" spans="2:19" ht="12">
      <c r="B38" s="507"/>
      <c r="C38" s="4"/>
      <c r="D38" s="4"/>
      <c r="E38" s="4"/>
      <c r="F38" s="4"/>
      <c r="G38" s="293"/>
      <c r="H38" s="121"/>
      <c r="I38" s="48"/>
      <c r="J38" s="290"/>
      <c r="K38" s="48"/>
      <c r="L38" s="48"/>
      <c r="M38" s="48"/>
      <c r="N38" s="83"/>
      <c r="O38" s="83"/>
      <c r="P38" s="84"/>
      <c r="Q38" s="85"/>
      <c r="R38" s="4"/>
      <c r="S38" s="5"/>
    </row>
    <row r="41" spans="2:19" ht="12">
      <c r="B41" s="467" t="s">
        <v>104</v>
      </c>
      <c r="C41" s="151">
        <v>40807</v>
      </c>
      <c r="D41" s="151"/>
      <c r="E41" s="4"/>
      <c r="F41" s="149"/>
      <c r="G41" s="293"/>
      <c r="H41" s="4"/>
      <c r="I41" s="704" t="s">
        <v>271</v>
      </c>
      <c r="J41" s="704"/>
      <c r="K41" s="4"/>
      <c r="L41" s="4"/>
      <c r="M41" s="4"/>
      <c r="N41" s="4"/>
      <c r="O41" s="4"/>
      <c r="P41" s="4"/>
      <c r="Q41" s="4"/>
      <c r="R41" s="4"/>
      <c r="S41" s="4"/>
    </row>
    <row r="42" spans="2:19" ht="10.5" customHeight="1" thickBot="1">
      <c r="B42" s="522"/>
      <c r="C42" s="522"/>
      <c r="D42" s="522"/>
      <c r="E42" s="522"/>
      <c r="F42" s="149"/>
      <c r="G42" s="523"/>
      <c r="H42" s="522"/>
      <c r="I42" s="522"/>
      <c r="J42" s="524"/>
      <c r="K42" s="522"/>
      <c r="L42" s="522"/>
      <c r="M42" s="522"/>
      <c r="N42" s="522"/>
      <c r="O42" s="522"/>
      <c r="P42" s="522"/>
      <c r="Q42" s="522"/>
      <c r="R42" s="522"/>
      <c r="S42" s="522"/>
    </row>
    <row r="43" spans="2:19" ht="54" customHeight="1" thickBot="1">
      <c r="B43" s="319" t="s">
        <v>272</v>
      </c>
      <c r="C43" s="475" t="s">
        <v>105</v>
      </c>
      <c r="D43" s="319" t="s">
        <v>421</v>
      </c>
      <c r="E43" s="319" t="s">
        <v>422</v>
      </c>
      <c r="F43" s="475" t="s">
        <v>106</v>
      </c>
      <c r="G43" s="525" t="s">
        <v>107</v>
      </c>
      <c r="H43" s="475" t="s">
        <v>108</v>
      </c>
      <c r="I43" s="475" t="s">
        <v>109</v>
      </c>
      <c r="J43" s="476" t="s">
        <v>110</v>
      </c>
      <c r="K43" s="475" t="s">
        <v>111</v>
      </c>
      <c r="L43" s="475" t="s">
        <v>112</v>
      </c>
      <c r="M43" s="475" t="s">
        <v>113</v>
      </c>
      <c r="N43" s="475" t="s">
        <v>114</v>
      </c>
      <c r="O43" s="475" t="s">
        <v>115</v>
      </c>
      <c r="P43" s="475" t="s">
        <v>116</v>
      </c>
      <c r="Q43" s="475" t="s">
        <v>117</v>
      </c>
      <c r="R43" s="475" t="s">
        <v>118</v>
      </c>
      <c r="S43" s="475" t="s">
        <v>152</v>
      </c>
    </row>
    <row r="44" spans="2:19" ht="12">
      <c r="B44" s="152"/>
      <c r="C44" s="44"/>
      <c r="D44" s="44"/>
      <c r="E44" s="153"/>
      <c r="F44" s="44"/>
      <c r="G44" s="294"/>
      <c r="H44" s="154"/>
      <c r="I44" s="155"/>
      <c r="J44" s="261"/>
      <c r="K44" s="157"/>
      <c r="L44" s="158"/>
      <c r="M44" s="159"/>
      <c r="N44" s="160"/>
      <c r="O44" s="159"/>
      <c r="P44" s="161"/>
      <c r="Q44" s="162"/>
      <c r="R44" s="163"/>
      <c r="S44" s="164"/>
    </row>
    <row r="45" spans="2:19" ht="12">
      <c r="B45" s="529" t="s">
        <v>119</v>
      </c>
      <c r="C45" s="45" t="s">
        <v>411</v>
      </c>
      <c r="D45" s="45" t="s">
        <v>419</v>
      </c>
      <c r="E45" s="48" t="s">
        <v>419</v>
      </c>
      <c r="F45" s="45" t="s">
        <v>347</v>
      </c>
      <c r="G45" s="292">
        <v>1.5794</v>
      </c>
      <c r="H45" s="176">
        <v>500000000</v>
      </c>
      <c r="I45" s="530">
        <v>0</v>
      </c>
      <c r="J45" s="262">
        <v>500000000</v>
      </c>
      <c r="K45" s="209" t="s">
        <v>350</v>
      </c>
      <c r="L45" s="210">
        <v>0.0013</v>
      </c>
      <c r="M45" s="532">
        <v>0.0037175</v>
      </c>
      <c r="N45" s="481" t="s">
        <v>585</v>
      </c>
      <c r="O45" s="534">
        <v>41106</v>
      </c>
      <c r="P45" s="213">
        <v>144569.44444444447</v>
      </c>
      <c r="Q45" s="167" t="s">
        <v>402</v>
      </c>
      <c r="R45" s="82">
        <v>41091</v>
      </c>
      <c r="S45" s="168" t="s">
        <v>409</v>
      </c>
    </row>
    <row r="46" spans="2:19" ht="12">
      <c r="B46" s="529" t="s">
        <v>120</v>
      </c>
      <c r="C46" s="45" t="s">
        <v>412</v>
      </c>
      <c r="D46" s="45" t="s">
        <v>346</v>
      </c>
      <c r="E46" s="48" t="s">
        <v>346</v>
      </c>
      <c r="F46" s="45" t="s">
        <v>347</v>
      </c>
      <c r="G46" s="292">
        <v>1.57675</v>
      </c>
      <c r="H46" s="176">
        <v>2000000000</v>
      </c>
      <c r="I46" s="530">
        <v>0</v>
      </c>
      <c r="J46" s="262">
        <v>2000000000</v>
      </c>
      <c r="K46" s="209" t="s">
        <v>352</v>
      </c>
      <c r="L46" s="210">
        <v>0.0155</v>
      </c>
      <c r="M46" s="532">
        <v>0.0201665</v>
      </c>
      <c r="N46" s="481" t="s">
        <v>549</v>
      </c>
      <c r="O46" s="615">
        <v>41106</v>
      </c>
      <c r="P46" s="546">
        <v>10195286.11111111</v>
      </c>
      <c r="Q46" s="167">
        <v>42005</v>
      </c>
      <c r="R46" s="82">
        <v>56523</v>
      </c>
      <c r="S46" s="168" t="s">
        <v>405</v>
      </c>
    </row>
    <row r="47" spans="2:19" ht="12">
      <c r="B47" s="529" t="s">
        <v>121</v>
      </c>
      <c r="C47" s="45" t="s">
        <v>413</v>
      </c>
      <c r="D47" s="45" t="s">
        <v>346</v>
      </c>
      <c r="E47" s="48" t="s">
        <v>346</v>
      </c>
      <c r="F47" s="45" t="s">
        <v>349</v>
      </c>
      <c r="G47" s="292">
        <v>0.8727</v>
      </c>
      <c r="H47" s="176">
        <v>200000000</v>
      </c>
      <c r="I47" s="530">
        <v>0</v>
      </c>
      <c r="J47" s="262">
        <v>200000000</v>
      </c>
      <c r="K47" s="209" t="s">
        <v>353</v>
      </c>
      <c r="L47" s="210">
        <v>0.014</v>
      </c>
      <c r="M47" s="532">
        <v>0.02157</v>
      </c>
      <c r="N47" s="481" t="s">
        <v>549</v>
      </c>
      <c r="O47" s="615">
        <v>41106</v>
      </c>
      <c r="P47" s="546">
        <v>1090483.3333333333</v>
      </c>
      <c r="Q47" s="167">
        <v>42005</v>
      </c>
      <c r="R47" s="82">
        <v>56523</v>
      </c>
      <c r="S47" s="168" t="s">
        <v>405</v>
      </c>
    </row>
    <row r="48" spans="2:19" ht="12">
      <c r="B48" s="529" t="s">
        <v>122</v>
      </c>
      <c r="C48" s="45" t="s">
        <v>414</v>
      </c>
      <c r="D48" s="45" t="s">
        <v>346</v>
      </c>
      <c r="E48" s="48" t="s">
        <v>346</v>
      </c>
      <c r="F48" s="45" t="s">
        <v>348</v>
      </c>
      <c r="G48" s="292" t="s">
        <v>354</v>
      </c>
      <c r="H48" s="176">
        <v>165000000</v>
      </c>
      <c r="I48" s="530">
        <v>0</v>
      </c>
      <c r="J48" s="262">
        <v>165000000</v>
      </c>
      <c r="K48" s="209" t="s">
        <v>351</v>
      </c>
      <c r="L48" s="210">
        <v>0.0165</v>
      </c>
      <c r="M48" s="532">
        <v>0.026675</v>
      </c>
      <c r="N48" s="481" t="s">
        <v>549</v>
      </c>
      <c r="O48" s="615">
        <v>41106</v>
      </c>
      <c r="P48" s="546">
        <v>1094330.9426229508</v>
      </c>
      <c r="Q48" s="167">
        <v>42644</v>
      </c>
      <c r="R48" s="82">
        <v>56523</v>
      </c>
      <c r="S48" s="168" t="s">
        <v>405</v>
      </c>
    </row>
    <row r="49" spans="2:19" ht="12">
      <c r="B49" s="529" t="s">
        <v>123</v>
      </c>
      <c r="C49" s="45" t="s">
        <v>415</v>
      </c>
      <c r="D49" s="45" t="s">
        <v>346</v>
      </c>
      <c r="E49" s="48" t="s">
        <v>346</v>
      </c>
      <c r="F49" s="45" t="s">
        <v>347</v>
      </c>
      <c r="G49" s="292">
        <v>1.58</v>
      </c>
      <c r="H49" s="176">
        <v>500000000</v>
      </c>
      <c r="I49" s="530">
        <v>0</v>
      </c>
      <c r="J49" s="262">
        <v>500000000</v>
      </c>
      <c r="K49" s="209" t="s">
        <v>352</v>
      </c>
      <c r="L49" s="210">
        <v>0.0175</v>
      </c>
      <c r="M49" s="532">
        <v>0.0221665</v>
      </c>
      <c r="N49" s="481" t="s">
        <v>549</v>
      </c>
      <c r="O49" s="615">
        <v>41106</v>
      </c>
      <c r="P49" s="546">
        <v>2801599.305555556</v>
      </c>
      <c r="Q49" s="167">
        <v>43466</v>
      </c>
      <c r="R49" s="82">
        <v>56523</v>
      </c>
      <c r="S49" s="168" t="s">
        <v>405</v>
      </c>
    </row>
    <row r="50" spans="2:19" ht="12">
      <c r="B50" s="529" t="s">
        <v>129</v>
      </c>
      <c r="C50" s="45" t="s">
        <v>416</v>
      </c>
      <c r="D50" s="45" t="s">
        <v>346</v>
      </c>
      <c r="E50" s="48" t="s">
        <v>346</v>
      </c>
      <c r="F50" s="45" t="s">
        <v>347</v>
      </c>
      <c r="G50" s="292">
        <v>1.58</v>
      </c>
      <c r="H50" s="176">
        <v>250000000</v>
      </c>
      <c r="I50" s="530">
        <v>0</v>
      </c>
      <c r="J50" s="262">
        <v>250000000</v>
      </c>
      <c r="K50" s="209" t="s">
        <v>352</v>
      </c>
      <c r="L50" s="210">
        <v>0.0175</v>
      </c>
      <c r="M50" s="532">
        <v>0.0221665</v>
      </c>
      <c r="N50" s="481" t="s">
        <v>549</v>
      </c>
      <c r="O50" s="615">
        <v>41106</v>
      </c>
      <c r="P50" s="546">
        <v>1400799.652777778</v>
      </c>
      <c r="Q50" s="167">
        <v>43466</v>
      </c>
      <c r="R50" s="82">
        <v>56523</v>
      </c>
      <c r="S50" s="168" t="s">
        <v>405</v>
      </c>
    </row>
    <row r="51" spans="2:19" ht="12.75" thickBot="1">
      <c r="B51" s="536"/>
      <c r="C51" s="537"/>
      <c r="D51" s="537"/>
      <c r="E51" s="468"/>
      <c r="F51" s="537"/>
      <c r="G51" s="538"/>
      <c r="H51" s="537"/>
      <c r="I51" s="468"/>
      <c r="J51" s="539"/>
      <c r="K51" s="468"/>
      <c r="L51" s="537"/>
      <c r="M51" s="468"/>
      <c r="N51" s="537"/>
      <c r="O51" s="468"/>
      <c r="P51" s="543"/>
      <c r="Q51" s="468"/>
      <c r="R51" s="537"/>
      <c r="S51" s="541"/>
    </row>
    <row r="52" spans="2:19" ht="12">
      <c r="B52" s="507"/>
      <c r="C52" s="4"/>
      <c r="D52" s="4"/>
      <c r="E52" s="4"/>
      <c r="F52" s="4"/>
      <c r="G52" s="293"/>
      <c r="H52" s="121"/>
      <c r="I52" s="48"/>
      <c r="J52" s="290"/>
      <c r="K52" s="48"/>
      <c r="L52" s="48"/>
      <c r="M52" s="48"/>
      <c r="N52" s="83"/>
      <c r="O52" s="83"/>
      <c r="P52" s="84"/>
      <c r="Q52" s="85"/>
      <c r="R52" s="4"/>
      <c r="S52" s="5"/>
    </row>
    <row r="55" spans="2:19" ht="12">
      <c r="B55" s="467" t="s">
        <v>104</v>
      </c>
      <c r="C55" s="151">
        <v>40933</v>
      </c>
      <c r="D55" s="151"/>
      <c r="E55" s="4"/>
      <c r="F55" s="149"/>
      <c r="G55" s="293"/>
      <c r="H55" s="4"/>
      <c r="I55" s="704" t="s">
        <v>513</v>
      </c>
      <c r="J55" s="704"/>
      <c r="K55" s="4"/>
      <c r="L55" s="4"/>
      <c r="M55" s="4"/>
      <c r="N55" s="4"/>
      <c r="O55" s="4"/>
      <c r="P55" s="4"/>
      <c r="Q55" s="4"/>
      <c r="R55" s="4"/>
      <c r="S55" s="4"/>
    </row>
    <row r="56" spans="2:19" ht="12.75" thickBot="1">
      <c r="B56" s="522"/>
      <c r="C56" s="522"/>
      <c r="D56" s="522"/>
      <c r="E56" s="522"/>
      <c r="F56" s="149"/>
      <c r="G56" s="523"/>
      <c r="H56" s="522"/>
      <c r="I56" s="522"/>
      <c r="J56" s="524"/>
      <c r="K56" s="522"/>
      <c r="L56" s="522"/>
      <c r="M56" s="522"/>
      <c r="N56" s="522"/>
      <c r="O56" s="522"/>
      <c r="P56" s="522"/>
      <c r="Q56" s="522"/>
      <c r="R56" s="522"/>
      <c r="S56" s="522"/>
    </row>
    <row r="57" spans="2:19" ht="54" customHeight="1" thickBot="1">
      <c r="B57" s="319" t="s">
        <v>514</v>
      </c>
      <c r="C57" s="475" t="s">
        <v>105</v>
      </c>
      <c r="D57" s="319" t="s">
        <v>421</v>
      </c>
      <c r="E57" s="319" t="s">
        <v>422</v>
      </c>
      <c r="F57" s="475" t="s">
        <v>106</v>
      </c>
      <c r="G57" s="525" t="s">
        <v>107</v>
      </c>
      <c r="H57" s="475" t="s">
        <v>108</v>
      </c>
      <c r="I57" s="475" t="s">
        <v>109</v>
      </c>
      <c r="J57" s="476" t="s">
        <v>110</v>
      </c>
      <c r="K57" s="475" t="s">
        <v>111</v>
      </c>
      <c r="L57" s="475" t="s">
        <v>112</v>
      </c>
      <c r="M57" s="475" t="s">
        <v>113</v>
      </c>
      <c r="N57" s="475" t="s">
        <v>114</v>
      </c>
      <c r="O57" s="475" t="s">
        <v>115</v>
      </c>
      <c r="P57" s="475" t="s">
        <v>116</v>
      </c>
      <c r="Q57" s="475" t="s">
        <v>117</v>
      </c>
      <c r="R57" s="475" t="s">
        <v>118</v>
      </c>
      <c r="S57" s="475" t="s">
        <v>152</v>
      </c>
    </row>
    <row r="58" spans="2:19" ht="12">
      <c r="B58" s="152"/>
      <c r="C58" s="44"/>
      <c r="D58" s="44"/>
      <c r="E58" s="153"/>
      <c r="F58" s="44"/>
      <c r="G58" s="294"/>
      <c r="H58" s="154"/>
      <c r="I58" s="155"/>
      <c r="J58" s="261"/>
      <c r="K58" s="157"/>
      <c r="L58" s="158"/>
      <c r="M58" s="159"/>
      <c r="N58" s="160"/>
      <c r="O58" s="159"/>
      <c r="P58" s="161"/>
      <c r="Q58" s="162"/>
      <c r="R58" s="163"/>
      <c r="S58" s="164"/>
    </row>
    <row r="59" spans="2:19" ht="12">
      <c r="B59" s="529" t="s">
        <v>119</v>
      </c>
      <c r="C59" s="45" t="s">
        <v>515</v>
      </c>
      <c r="D59" s="45" t="s">
        <v>419</v>
      </c>
      <c r="E59" s="48" t="s">
        <v>419</v>
      </c>
      <c r="F59" s="45" t="s">
        <v>347</v>
      </c>
      <c r="G59" s="292">
        <v>1.54</v>
      </c>
      <c r="H59" s="176">
        <v>500000000</v>
      </c>
      <c r="I59" s="530">
        <v>0</v>
      </c>
      <c r="J59" s="262">
        <v>500000000</v>
      </c>
      <c r="K59" s="209" t="s">
        <v>350</v>
      </c>
      <c r="L59" s="210">
        <v>0.002</v>
      </c>
      <c r="M59" s="532">
        <v>0.0044175</v>
      </c>
      <c r="N59" s="481" t="s">
        <v>585</v>
      </c>
      <c r="O59" s="534">
        <v>41106</v>
      </c>
      <c r="P59" s="213">
        <v>190197.916667</v>
      </c>
      <c r="Q59" s="167" t="s">
        <v>402</v>
      </c>
      <c r="R59" s="82">
        <v>41275</v>
      </c>
      <c r="S59" s="168" t="s">
        <v>409</v>
      </c>
    </row>
    <row r="60" spans="2:19" ht="12">
      <c r="B60" s="529" t="s">
        <v>120</v>
      </c>
      <c r="C60" s="45" t="s">
        <v>516</v>
      </c>
      <c r="D60" s="45" t="s">
        <v>346</v>
      </c>
      <c r="E60" s="48" t="s">
        <v>346</v>
      </c>
      <c r="F60" s="45" t="s">
        <v>347</v>
      </c>
      <c r="G60" s="292">
        <v>1.54</v>
      </c>
      <c r="H60" s="176">
        <v>500000000</v>
      </c>
      <c r="I60" s="530">
        <v>0</v>
      </c>
      <c r="J60" s="262">
        <v>500000000</v>
      </c>
      <c r="K60" s="209" t="s">
        <v>352</v>
      </c>
      <c r="L60" s="210">
        <v>0.0165</v>
      </c>
      <c r="M60" s="532">
        <v>0.0211665</v>
      </c>
      <c r="N60" s="481" t="s">
        <v>549</v>
      </c>
      <c r="O60" s="615">
        <v>41106</v>
      </c>
      <c r="P60" s="546">
        <v>2675210.42</v>
      </c>
      <c r="Q60" s="167">
        <v>42095</v>
      </c>
      <c r="R60" s="82">
        <v>56523</v>
      </c>
      <c r="S60" s="168" t="s">
        <v>405</v>
      </c>
    </row>
    <row r="61" spans="2:19" ht="12">
      <c r="B61" s="529" t="s">
        <v>121</v>
      </c>
      <c r="C61" s="45" t="s">
        <v>517</v>
      </c>
      <c r="D61" s="45" t="s">
        <v>346</v>
      </c>
      <c r="E61" s="48" t="s">
        <v>346</v>
      </c>
      <c r="F61" s="45" t="s">
        <v>349</v>
      </c>
      <c r="G61" s="292">
        <v>0.83</v>
      </c>
      <c r="H61" s="176">
        <v>1200000000</v>
      </c>
      <c r="I61" s="530">
        <v>0</v>
      </c>
      <c r="J61" s="262">
        <v>1200000000</v>
      </c>
      <c r="K61" s="209" t="s">
        <v>353</v>
      </c>
      <c r="L61" s="210">
        <v>0.0155</v>
      </c>
      <c r="M61" s="532">
        <v>0.02307</v>
      </c>
      <c r="N61" s="481" t="s">
        <v>549</v>
      </c>
      <c r="O61" s="615">
        <v>41106</v>
      </c>
      <c r="P61" s="546">
        <v>6997900</v>
      </c>
      <c r="Q61" s="167">
        <v>42095</v>
      </c>
      <c r="R61" s="82">
        <v>56523</v>
      </c>
      <c r="S61" s="168" t="s">
        <v>405</v>
      </c>
    </row>
    <row r="62" spans="2:19" ht="12">
      <c r="B62" s="529" t="s">
        <v>122</v>
      </c>
      <c r="C62" s="45" t="s">
        <v>518</v>
      </c>
      <c r="D62" s="45" t="s">
        <v>346</v>
      </c>
      <c r="E62" s="48" t="s">
        <v>346</v>
      </c>
      <c r="F62" s="45" t="s">
        <v>348</v>
      </c>
      <c r="G62" s="292" t="s">
        <v>354</v>
      </c>
      <c r="H62" s="176">
        <v>175000000</v>
      </c>
      <c r="I62" s="530">
        <v>0</v>
      </c>
      <c r="J62" s="262">
        <v>175000000</v>
      </c>
      <c r="K62" s="209" t="s">
        <v>351</v>
      </c>
      <c r="L62" s="210">
        <v>0.0175</v>
      </c>
      <c r="M62" s="532">
        <v>0.027675</v>
      </c>
      <c r="N62" s="481" t="s">
        <v>549</v>
      </c>
      <c r="O62" s="615">
        <v>41106</v>
      </c>
      <c r="P62" s="546">
        <v>1204164.9590163936</v>
      </c>
      <c r="Q62" s="167">
        <v>42095</v>
      </c>
      <c r="R62" s="82">
        <v>56523</v>
      </c>
      <c r="S62" s="168" t="s">
        <v>405</v>
      </c>
    </row>
    <row r="63" spans="2:19" ht="12">
      <c r="B63" s="529" t="s">
        <v>123</v>
      </c>
      <c r="C63" s="45" t="s">
        <v>519</v>
      </c>
      <c r="D63" s="45" t="s">
        <v>346</v>
      </c>
      <c r="E63" s="48" t="s">
        <v>346</v>
      </c>
      <c r="F63" s="45" t="s">
        <v>520</v>
      </c>
      <c r="G63" s="292">
        <v>118</v>
      </c>
      <c r="H63" s="176">
        <v>20000000000</v>
      </c>
      <c r="I63" s="530">
        <v>0</v>
      </c>
      <c r="J63" s="262">
        <v>20000000000</v>
      </c>
      <c r="K63" s="209" t="s">
        <v>521</v>
      </c>
      <c r="L63" s="210">
        <v>0.0125</v>
      </c>
      <c r="M63" s="532">
        <v>0.0144571</v>
      </c>
      <c r="N63" s="481" t="s">
        <v>549</v>
      </c>
      <c r="O63" s="615">
        <v>41106</v>
      </c>
      <c r="P63" s="546">
        <v>73891844.44</v>
      </c>
      <c r="Q63" s="167">
        <v>42095</v>
      </c>
      <c r="R63" s="82">
        <v>56523</v>
      </c>
      <c r="S63" s="168" t="s">
        <v>405</v>
      </c>
    </row>
    <row r="64" spans="2:19" ht="12">
      <c r="B64" s="529" t="s">
        <v>129</v>
      </c>
      <c r="C64" s="45" t="s">
        <v>522</v>
      </c>
      <c r="D64" s="45" t="s">
        <v>346</v>
      </c>
      <c r="E64" s="48" t="s">
        <v>346</v>
      </c>
      <c r="F64" s="45" t="s">
        <v>348</v>
      </c>
      <c r="G64" s="292" t="s">
        <v>354</v>
      </c>
      <c r="H64" s="176">
        <v>215000000</v>
      </c>
      <c r="I64" s="530">
        <v>0</v>
      </c>
      <c r="J64" s="262">
        <v>215000000</v>
      </c>
      <c r="K64" s="209" t="s">
        <v>351</v>
      </c>
      <c r="L64" s="210">
        <v>0.0185</v>
      </c>
      <c r="M64" s="532">
        <v>0.028675</v>
      </c>
      <c r="N64" s="481" t="s">
        <v>549</v>
      </c>
      <c r="O64" s="615">
        <v>41106</v>
      </c>
      <c r="P64" s="546">
        <v>1532858.9480874317</v>
      </c>
      <c r="Q64" s="167">
        <v>42917</v>
      </c>
      <c r="R64" s="82">
        <v>56523</v>
      </c>
      <c r="S64" s="168" t="s">
        <v>405</v>
      </c>
    </row>
    <row r="65" spans="2:19" ht="12">
      <c r="B65" s="529" t="s">
        <v>126</v>
      </c>
      <c r="C65" s="45" t="s">
        <v>523</v>
      </c>
      <c r="D65" s="45" t="s">
        <v>402</v>
      </c>
      <c r="E65" s="48" t="s">
        <v>402</v>
      </c>
      <c r="F65" s="45" t="s">
        <v>348</v>
      </c>
      <c r="G65" s="292" t="s">
        <v>354</v>
      </c>
      <c r="H65" s="176">
        <v>610000000</v>
      </c>
      <c r="I65" s="530">
        <v>0</v>
      </c>
      <c r="J65" s="262">
        <v>610000000</v>
      </c>
      <c r="K65" s="209" t="s">
        <v>351</v>
      </c>
      <c r="L65" s="210">
        <v>0.009</v>
      </c>
      <c r="M65" s="571">
        <v>0.019175</v>
      </c>
      <c r="N65" s="481" t="s">
        <v>549</v>
      </c>
      <c r="O65" s="615">
        <v>41106</v>
      </c>
      <c r="P65" s="546">
        <v>2908208.333333333</v>
      </c>
      <c r="Q65" s="167" t="s">
        <v>402</v>
      </c>
      <c r="R65" s="82">
        <v>56523</v>
      </c>
      <c r="S65" s="168" t="s">
        <v>404</v>
      </c>
    </row>
    <row r="66" spans="2:19" ht="12.75" thickBot="1">
      <c r="B66" s="536"/>
      <c r="C66" s="537"/>
      <c r="D66" s="537"/>
      <c r="E66" s="468"/>
      <c r="F66" s="537"/>
      <c r="G66" s="538"/>
      <c r="H66" s="537"/>
      <c r="I66" s="468"/>
      <c r="J66" s="539"/>
      <c r="K66" s="468"/>
      <c r="L66" s="537"/>
      <c r="M66" s="468"/>
      <c r="N66" s="537"/>
      <c r="O66" s="468"/>
      <c r="P66" s="543"/>
      <c r="Q66" s="468"/>
      <c r="R66" s="537"/>
      <c r="S66" s="541"/>
    </row>
    <row r="67" spans="2:19" ht="12">
      <c r="B67" s="507"/>
      <c r="C67" s="4"/>
      <c r="D67" s="4"/>
      <c r="E67" s="4"/>
      <c r="F67" s="4"/>
      <c r="G67" s="293"/>
      <c r="H67" s="121"/>
      <c r="I67" s="48"/>
      <c r="J67" s="290"/>
      <c r="K67" s="48"/>
      <c r="L67" s="48"/>
      <c r="M67" s="48"/>
      <c r="N67" s="83"/>
      <c r="O67" s="83"/>
      <c r="P67" s="84"/>
      <c r="Q67" s="85"/>
      <c r="R67" s="4"/>
      <c r="S67" s="5"/>
    </row>
  </sheetData>
  <sheetProtection/>
  <mergeCells count="5">
    <mergeCell ref="I4:J4"/>
    <mergeCell ref="I18:J18"/>
    <mergeCell ref="I32:J32"/>
    <mergeCell ref="I41:J41"/>
    <mergeCell ref="I55:J5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&amp;CHolmes Master Trust Investor Report - June 2012</oddHeader>
    <oddFooter>&amp;CPage 7</oddFooter>
  </headerFooter>
</worksheet>
</file>

<file path=xl/worksheets/sheet8.xml><?xml version="1.0" encoding="utf-8"?>
<worksheet xmlns="http://schemas.openxmlformats.org/spreadsheetml/2006/main" xmlns:r="http://schemas.openxmlformats.org/officeDocument/2006/relationships">
  <dimension ref="A2:S25"/>
  <sheetViews>
    <sheetView view="pageLayout" workbookViewId="0" topLeftCell="C1">
      <selection activeCell="A13" sqref="A13"/>
    </sheetView>
  </sheetViews>
  <sheetFormatPr defaultColWidth="9.140625" defaultRowHeight="12"/>
  <cols>
    <col min="1" max="1" width="9.140625" style="0" customWidth="1"/>
    <col min="2" max="2" width="29.28125" style="0" customWidth="1"/>
    <col min="3" max="3" width="15.28125" style="0" bestFit="1" customWidth="1"/>
    <col min="4" max="4" width="18.421875" style="0" customWidth="1"/>
    <col min="5" max="5" width="17.57421875" style="0" customWidth="1"/>
    <col min="6" max="6" width="17.7109375" style="0" bestFit="1" customWidth="1"/>
    <col min="7" max="7" width="17.7109375" style="295" customWidth="1"/>
    <col min="8" max="8" width="15.57421875" style="0" customWidth="1"/>
    <col min="9" max="9" width="15.00390625" style="0" customWidth="1"/>
    <col min="10" max="10" width="16.421875" style="263" customWidth="1"/>
    <col min="11" max="11" width="15.140625" style="0" bestFit="1" customWidth="1"/>
    <col min="12" max="12" width="9.57421875" style="0" bestFit="1" customWidth="1"/>
    <col min="13" max="13" width="11.140625" style="0" bestFit="1" customWidth="1"/>
    <col min="14" max="14" width="17.421875" style="0" customWidth="1"/>
    <col min="15" max="15" width="11.00390625" style="0" customWidth="1"/>
    <col min="16" max="16" width="13.28125" style="0" bestFit="1" customWidth="1"/>
    <col min="17" max="17" width="9.421875" style="0" customWidth="1"/>
    <col min="18" max="18" width="9.7109375" style="0" customWidth="1"/>
    <col min="19" max="19" width="10.00390625" style="0" customWidth="1"/>
  </cols>
  <sheetData>
    <row r="2" spans="2:19" ht="12.75" thickBot="1">
      <c r="B2" s="146" t="s">
        <v>103</v>
      </c>
      <c r="C2" s="42"/>
      <c r="D2" s="42"/>
      <c r="E2" s="147"/>
      <c r="F2" s="80"/>
      <c r="G2" s="291"/>
      <c r="H2" s="80"/>
      <c r="I2" s="80"/>
      <c r="J2" s="259"/>
      <c r="K2" s="80"/>
      <c r="L2" s="80"/>
      <c r="M2" s="80"/>
      <c r="N2" s="80"/>
      <c r="O2" s="80"/>
      <c r="P2" s="80"/>
      <c r="Q2" s="80"/>
      <c r="R2" s="80"/>
      <c r="S2" s="148"/>
    </row>
    <row r="3" ht="12">
      <c r="A3" s="613"/>
    </row>
    <row r="4" ht="12">
      <c r="A4" s="613"/>
    </row>
    <row r="5" spans="1:19" ht="12">
      <c r="A5" s="613"/>
      <c r="B5" s="467" t="s">
        <v>104</v>
      </c>
      <c r="C5" s="151">
        <v>41018</v>
      </c>
      <c r="D5" s="151"/>
      <c r="E5" s="4"/>
      <c r="F5" s="149"/>
      <c r="G5" s="293"/>
      <c r="H5" s="4"/>
      <c r="I5" s="704" t="s">
        <v>551</v>
      </c>
      <c r="J5" s="704"/>
      <c r="K5" s="4"/>
      <c r="L5" s="4"/>
      <c r="M5" s="4"/>
      <c r="N5" s="4"/>
      <c r="O5" s="4"/>
      <c r="P5" s="4"/>
      <c r="Q5" s="4"/>
      <c r="R5" s="4"/>
      <c r="S5" s="4"/>
    </row>
    <row r="6" spans="1:19" ht="12.75" thickBot="1">
      <c r="A6" s="613"/>
      <c r="B6" s="522"/>
      <c r="C6" s="522"/>
      <c r="D6" s="522"/>
      <c r="E6" s="522"/>
      <c r="F6" s="149"/>
      <c r="G6" s="523"/>
      <c r="H6" s="522"/>
      <c r="I6" s="522"/>
      <c r="J6" s="524"/>
      <c r="K6" s="522"/>
      <c r="L6" s="522"/>
      <c r="M6" s="522"/>
      <c r="N6" s="522"/>
      <c r="O6" s="522"/>
      <c r="P6" s="522"/>
      <c r="Q6" s="522"/>
      <c r="R6" s="522"/>
      <c r="S6" s="522"/>
    </row>
    <row r="7" spans="1:19" ht="54" customHeight="1" thickBot="1">
      <c r="A7" s="613"/>
      <c r="B7" s="319" t="s">
        <v>545</v>
      </c>
      <c r="C7" s="475" t="s">
        <v>105</v>
      </c>
      <c r="D7" s="319" t="s">
        <v>421</v>
      </c>
      <c r="E7" s="319" t="s">
        <v>422</v>
      </c>
      <c r="F7" s="475" t="s">
        <v>106</v>
      </c>
      <c r="G7" s="525" t="s">
        <v>107</v>
      </c>
      <c r="H7" s="475" t="s">
        <v>108</v>
      </c>
      <c r="I7" s="475" t="s">
        <v>109</v>
      </c>
      <c r="J7" s="476" t="s">
        <v>110</v>
      </c>
      <c r="K7" s="475" t="s">
        <v>111</v>
      </c>
      <c r="L7" s="475" t="s">
        <v>112</v>
      </c>
      <c r="M7" s="475" t="s">
        <v>113</v>
      </c>
      <c r="N7" s="475" t="s">
        <v>114</v>
      </c>
      <c r="O7" s="475" t="s">
        <v>115</v>
      </c>
      <c r="P7" s="475" t="s">
        <v>116</v>
      </c>
      <c r="Q7" s="475" t="s">
        <v>117</v>
      </c>
      <c r="R7" s="475" t="s">
        <v>118</v>
      </c>
      <c r="S7" s="475" t="s">
        <v>152</v>
      </c>
    </row>
    <row r="8" spans="1:19" ht="12">
      <c r="A8" s="613"/>
      <c r="B8" s="152"/>
      <c r="C8" s="44"/>
      <c r="D8" s="44"/>
      <c r="E8" s="153"/>
      <c r="F8" s="44"/>
      <c r="G8" s="294"/>
      <c r="H8" s="154"/>
      <c r="I8" s="155"/>
      <c r="J8" s="261"/>
      <c r="K8" s="157"/>
      <c r="L8" s="158"/>
      <c r="M8" s="159"/>
      <c r="N8" s="160"/>
      <c r="O8" s="159"/>
      <c r="P8" s="161"/>
      <c r="Q8" s="162"/>
      <c r="R8" s="163"/>
      <c r="S8" s="164"/>
    </row>
    <row r="9" spans="1:19" ht="12">
      <c r="A9" s="613"/>
      <c r="B9" s="529" t="s">
        <v>119</v>
      </c>
      <c r="C9" s="45" t="s">
        <v>546</v>
      </c>
      <c r="D9" s="45" t="s">
        <v>346</v>
      </c>
      <c r="E9" s="48" t="s">
        <v>346</v>
      </c>
      <c r="F9" s="45" t="s">
        <v>347</v>
      </c>
      <c r="G9" s="292">
        <v>1.592</v>
      </c>
      <c r="H9" s="176">
        <v>1250000000</v>
      </c>
      <c r="I9" s="530">
        <v>0</v>
      </c>
      <c r="J9" s="262">
        <v>1250000000</v>
      </c>
      <c r="K9" s="209" t="s">
        <v>352</v>
      </c>
      <c r="L9" s="210">
        <v>0.0155</v>
      </c>
      <c r="M9" s="532">
        <v>0.0201565</v>
      </c>
      <c r="N9" s="532" t="s">
        <v>548</v>
      </c>
      <c r="O9" s="534">
        <v>41106</v>
      </c>
      <c r="P9" s="213">
        <v>6158930.56</v>
      </c>
      <c r="Q9" s="167" t="s">
        <v>402</v>
      </c>
      <c r="R9" s="82">
        <v>56523</v>
      </c>
      <c r="S9" s="168" t="s">
        <v>404</v>
      </c>
    </row>
    <row r="10" spans="1:19" ht="12">
      <c r="A10" s="613"/>
      <c r="B10" s="529" t="s">
        <v>126</v>
      </c>
      <c r="C10" s="45" t="s">
        <v>547</v>
      </c>
      <c r="D10" s="45" t="s">
        <v>402</v>
      </c>
      <c r="E10" s="48" t="s">
        <v>402</v>
      </c>
      <c r="F10" s="45" t="s">
        <v>348</v>
      </c>
      <c r="G10" s="292" t="s">
        <v>354</v>
      </c>
      <c r="H10" s="176">
        <v>175000000</v>
      </c>
      <c r="I10" s="530">
        <v>0</v>
      </c>
      <c r="J10" s="176">
        <v>175000000</v>
      </c>
      <c r="K10" s="209" t="s">
        <v>351</v>
      </c>
      <c r="L10" s="210">
        <v>0.009</v>
      </c>
      <c r="M10" s="571">
        <v>0.0189307</v>
      </c>
      <c r="N10" s="532" t="s">
        <v>548</v>
      </c>
      <c r="O10" s="534">
        <v>41106</v>
      </c>
      <c r="P10" s="546">
        <v>796537.6502732241</v>
      </c>
      <c r="Q10" s="167" t="s">
        <v>402</v>
      </c>
      <c r="R10" s="82">
        <v>56523</v>
      </c>
      <c r="S10" s="168" t="s">
        <v>404</v>
      </c>
    </row>
    <row r="11" spans="1:19" ht="12.75" thickBot="1">
      <c r="A11" s="613"/>
      <c r="B11" s="536"/>
      <c r="C11" s="537"/>
      <c r="D11" s="537"/>
      <c r="E11" s="468"/>
      <c r="F11" s="537"/>
      <c r="G11" s="538"/>
      <c r="H11" s="537"/>
      <c r="I11" s="468"/>
      <c r="J11" s="539"/>
      <c r="K11" s="468"/>
      <c r="L11" s="537"/>
      <c r="M11" s="468"/>
      <c r="N11" s="537"/>
      <c r="O11" s="468"/>
      <c r="P11" s="543"/>
      <c r="Q11" s="468"/>
      <c r="R11" s="537"/>
      <c r="S11" s="541"/>
    </row>
    <row r="12" spans="2:19" ht="12">
      <c r="B12" s="507"/>
      <c r="C12" s="4"/>
      <c r="D12" s="4"/>
      <c r="E12" s="4"/>
      <c r="F12" s="4"/>
      <c r="G12" s="293"/>
      <c r="H12" s="121"/>
      <c r="I12" s="48"/>
      <c r="J12" s="290"/>
      <c r="K12" s="48"/>
      <c r="L12" s="48"/>
      <c r="M12" s="48"/>
      <c r="N12" s="83"/>
      <c r="O12" s="83"/>
      <c r="P12" s="84"/>
      <c r="Q12" s="85"/>
      <c r="R12" s="4"/>
      <c r="S12" s="5"/>
    </row>
    <row r="13" ht="12">
      <c r="M13" s="637"/>
    </row>
    <row r="15" spans="2:19" ht="12">
      <c r="B15" s="467" t="s">
        <v>104</v>
      </c>
      <c r="C15" s="151">
        <v>41068</v>
      </c>
      <c r="D15" s="151"/>
      <c r="E15" s="4"/>
      <c r="F15" s="149"/>
      <c r="G15" s="293"/>
      <c r="H15" s="4"/>
      <c r="I15" s="704" t="s">
        <v>592</v>
      </c>
      <c r="J15" s="704"/>
      <c r="K15" s="4"/>
      <c r="L15" s="4"/>
      <c r="M15" s="4"/>
      <c r="N15" s="4"/>
      <c r="O15" s="4"/>
      <c r="P15" s="4"/>
      <c r="Q15" s="4"/>
      <c r="R15" s="4"/>
      <c r="S15" s="4"/>
    </row>
    <row r="16" spans="2:19" ht="12.75" thickBot="1">
      <c r="B16" s="522"/>
      <c r="C16" s="522"/>
      <c r="D16" s="522"/>
      <c r="E16" s="522"/>
      <c r="F16" s="149"/>
      <c r="G16" s="523"/>
      <c r="H16" s="522"/>
      <c r="I16" s="522"/>
      <c r="J16" s="524"/>
      <c r="K16" s="522"/>
      <c r="L16" s="522"/>
      <c r="M16" s="522"/>
      <c r="N16" s="522"/>
      <c r="O16" s="522"/>
      <c r="P16" s="522"/>
      <c r="Q16" s="522"/>
      <c r="R16" s="522"/>
      <c r="S16" s="522"/>
    </row>
    <row r="17" spans="1:19" ht="54" customHeight="1" thickBot="1">
      <c r="A17" s="613"/>
      <c r="B17" s="319" t="s">
        <v>586</v>
      </c>
      <c r="C17" s="475" t="s">
        <v>105</v>
      </c>
      <c r="D17" s="319" t="s">
        <v>421</v>
      </c>
      <c r="E17" s="319" t="s">
        <v>422</v>
      </c>
      <c r="F17" s="475" t="s">
        <v>106</v>
      </c>
      <c r="G17" s="525" t="s">
        <v>107</v>
      </c>
      <c r="H17" s="475" t="s">
        <v>108</v>
      </c>
      <c r="I17" s="475" t="s">
        <v>109</v>
      </c>
      <c r="J17" s="476" t="s">
        <v>110</v>
      </c>
      <c r="K17" s="475" t="s">
        <v>111</v>
      </c>
      <c r="L17" s="475" t="s">
        <v>112</v>
      </c>
      <c r="M17" s="475" t="s">
        <v>113</v>
      </c>
      <c r="N17" s="475" t="s">
        <v>114</v>
      </c>
      <c r="O17" s="475" t="s">
        <v>115</v>
      </c>
      <c r="P17" s="475" t="s">
        <v>116</v>
      </c>
      <c r="Q17" s="475" t="s">
        <v>117</v>
      </c>
      <c r="R17" s="475" t="s">
        <v>118</v>
      </c>
      <c r="S17" s="475" t="s">
        <v>152</v>
      </c>
    </row>
    <row r="18" spans="2:19" ht="12">
      <c r="B18" s="152"/>
      <c r="C18" s="44"/>
      <c r="D18" s="44"/>
      <c r="E18" s="153"/>
      <c r="F18" s="44"/>
      <c r="G18" s="294"/>
      <c r="H18" s="154"/>
      <c r="I18" s="155"/>
      <c r="J18" s="261"/>
      <c r="K18" s="157"/>
      <c r="L18" s="158"/>
      <c r="M18" s="159"/>
      <c r="N18" s="160"/>
      <c r="O18" s="159"/>
      <c r="P18" s="161"/>
      <c r="Q18" s="162"/>
      <c r="R18" s="163"/>
      <c r="S18" s="164"/>
    </row>
    <row r="19" spans="2:19" ht="12">
      <c r="B19" s="529" t="s">
        <v>119</v>
      </c>
      <c r="C19" s="45" t="s">
        <v>590</v>
      </c>
      <c r="D19" s="45" t="s">
        <v>346</v>
      </c>
      <c r="E19" s="48" t="s">
        <v>346</v>
      </c>
      <c r="F19" s="45" t="s">
        <v>348</v>
      </c>
      <c r="G19" s="292" t="s">
        <v>354</v>
      </c>
      <c r="H19" s="176">
        <v>515000000</v>
      </c>
      <c r="I19" s="530">
        <v>0</v>
      </c>
      <c r="J19" s="176">
        <v>515000000</v>
      </c>
      <c r="K19" s="209" t="s">
        <v>351</v>
      </c>
      <c r="L19" s="210">
        <v>0.0155</v>
      </c>
      <c r="M19" s="532">
        <v>0.022455</v>
      </c>
      <c r="N19" s="532" t="s">
        <v>588</v>
      </c>
      <c r="O19" s="534">
        <v>41106</v>
      </c>
      <c r="P19" s="213">
        <v>1200667.62</v>
      </c>
      <c r="Q19" s="167">
        <v>43023</v>
      </c>
      <c r="R19" s="82">
        <v>56523</v>
      </c>
      <c r="S19" s="168" t="s">
        <v>405</v>
      </c>
    </row>
    <row r="20" spans="2:19" ht="12">
      <c r="B20" s="529" t="s">
        <v>587</v>
      </c>
      <c r="C20" s="45" t="s">
        <v>591</v>
      </c>
      <c r="D20" s="45" t="s">
        <v>360</v>
      </c>
      <c r="E20" s="45" t="s">
        <v>360</v>
      </c>
      <c r="F20" s="45" t="s">
        <v>347</v>
      </c>
      <c r="G20" s="292">
        <v>1.5525</v>
      </c>
      <c r="H20" s="176">
        <v>140000000</v>
      </c>
      <c r="I20" s="530">
        <v>0</v>
      </c>
      <c r="J20" s="176">
        <v>140000000</v>
      </c>
      <c r="K20" s="209" t="s">
        <v>352</v>
      </c>
      <c r="L20" s="210">
        <v>0.022</v>
      </c>
      <c r="M20" s="571">
        <v>0.0246548</v>
      </c>
      <c r="N20" s="532" t="s">
        <v>588</v>
      </c>
      <c r="O20" s="534">
        <v>41106</v>
      </c>
      <c r="P20" s="213">
        <v>364343.16</v>
      </c>
      <c r="Q20" s="167">
        <v>43023</v>
      </c>
      <c r="R20" s="82">
        <v>56523</v>
      </c>
      <c r="S20" s="168" t="s">
        <v>405</v>
      </c>
    </row>
    <row r="21" spans="2:19" ht="12">
      <c r="B21" s="529" t="s">
        <v>589</v>
      </c>
      <c r="C21" s="45" t="s">
        <v>599</v>
      </c>
      <c r="D21" s="45" t="s">
        <v>360</v>
      </c>
      <c r="E21" s="45" t="s">
        <v>360</v>
      </c>
      <c r="F21" s="45" t="s">
        <v>348</v>
      </c>
      <c r="G21" s="292" t="s">
        <v>354</v>
      </c>
      <c r="H21" s="176">
        <v>33000000</v>
      </c>
      <c r="I21" s="530">
        <v>0</v>
      </c>
      <c r="J21" s="176">
        <v>33000000</v>
      </c>
      <c r="K21" s="209" t="s">
        <v>351</v>
      </c>
      <c r="L21" s="210">
        <v>0.0235</v>
      </c>
      <c r="M21" s="571">
        <v>0.030455</v>
      </c>
      <c r="N21" s="532" t="s">
        <v>588</v>
      </c>
      <c r="O21" s="534">
        <v>41106</v>
      </c>
      <c r="P21" s="546">
        <v>104345.82</v>
      </c>
      <c r="Q21" s="167">
        <v>43023</v>
      </c>
      <c r="R21" s="82">
        <v>56523</v>
      </c>
      <c r="S21" s="168" t="s">
        <v>405</v>
      </c>
    </row>
    <row r="22" spans="2:19" ht="12.75" thickBot="1">
      <c r="B22" s="536"/>
      <c r="C22" s="658"/>
      <c r="D22" s="537"/>
      <c r="E22" s="468"/>
      <c r="F22" s="537"/>
      <c r="G22" s="538"/>
      <c r="H22" s="537"/>
      <c r="I22" s="468"/>
      <c r="J22" s="539"/>
      <c r="K22" s="468"/>
      <c r="L22" s="537"/>
      <c r="M22" s="468"/>
      <c r="N22" s="537"/>
      <c r="O22" s="468"/>
      <c r="P22" s="543"/>
      <c r="Q22" s="468"/>
      <c r="R22" s="537"/>
      <c r="S22" s="541"/>
    </row>
    <row r="23" spans="2:19" ht="12">
      <c r="B23" s="507"/>
      <c r="C23" s="4"/>
      <c r="D23" s="4"/>
      <c r="E23" s="4"/>
      <c r="F23" s="4"/>
      <c r="G23" s="293"/>
      <c r="H23" s="121"/>
      <c r="I23" s="48"/>
      <c r="J23" s="290"/>
      <c r="K23" s="48"/>
      <c r="L23" s="48"/>
      <c r="M23" s="48"/>
      <c r="N23" s="83"/>
      <c r="O23" s="83"/>
      <c r="P23" s="84"/>
      <c r="Q23" s="85"/>
      <c r="R23" s="4"/>
      <c r="S23" s="5"/>
    </row>
    <row r="25" ht="12">
      <c r="B25" s="662" t="s">
        <v>608</v>
      </c>
    </row>
  </sheetData>
  <sheetProtection/>
  <mergeCells count="2">
    <mergeCell ref="I5:J5"/>
    <mergeCell ref="I15:J15"/>
  </mergeCells>
  <printOptions/>
  <pageMargins left="0.7086614173228347" right="0.7086614173228347" top="0.7480314960629921" bottom="0.7480314960629921" header="0.31496062992125984" footer="0.31496062992125984"/>
  <pageSetup horizontalDpi="600" verticalDpi="600" orientation="landscape" paperSize="9" scale="49" r:id="rId1"/>
  <headerFooter>
    <oddHeader>&amp;CHolmes Master Trust Investor Report - June 2012</oddHeader>
  </headerFooter>
</worksheet>
</file>

<file path=xl/worksheets/sheet9.xml><?xml version="1.0" encoding="utf-8"?>
<worksheet xmlns="http://schemas.openxmlformats.org/spreadsheetml/2006/main" xmlns:r="http://schemas.openxmlformats.org/officeDocument/2006/relationships">
  <dimension ref="B2:H45"/>
  <sheetViews>
    <sheetView view="pageLayout" workbookViewId="0" topLeftCell="A1">
      <selection activeCell="C32" sqref="C31:C32"/>
    </sheetView>
  </sheetViews>
  <sheetFormatPr defaultColWidth="9.140625" defaultRowHeight="12"/>
  <cols>
    <col min="1" max="1" width="8.57421875" style="0" customWidth="1"/>
    <col min="2" max="2" width="50.140625" style="0" customWidth="1"/>
    <col min="3" max="3" width="20.28125" style="0" customWidth="1"/>
    <col min="4" max="4" width="11.7109375" style="0" customWidth="1"/>
    <col min="5" max="5" width="14.7109375" style="0"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16" t="s">
        <v>311</v>
      </c>
      <c r="C2" s="116" t="s">
        <v>19</v>
      </c>
      <c r="D2" s="247" t="s">
        <v>130</v>
      </c>
      <c r="E2" s="233" t="s">
        <v>131</v>
      </c>
      <c r="F2" s="116" t="s">
        <v>132</v>
      </c>
      <c r="G2" s="116" t="s">
        <v>312</v>
      </c>
    </row>
    <row r="3" spans="2:7" ht="12.75" thickBot="1">
      <c r="B3" s="117"/>
      <c r="C3" s="117" t="s">
        <v>15</v>
      </c>
      <c r="D3" s="117"/>
      <c r="E3" s="234" t="s">
        <v>133</v>
      </c>
      <c r="F3" s="248" t="s">
        <v>134</v>
      </c>
      <c r="G3" s="117"/>
    </row>
    <row r="4" spans="2:7" ht="12">
      <c r="B4" s="86"/>
      <c r="C4" s="243"/>
      <c r="D4" s="243"/>
      <c r="E4" s="243"/>
      <c r="F4" s="87"/>
      <c r="G4" s="243"/>
    </row>
    <row r="5" spans="2:8" ht="12">
      <c r="B5" s="61" t="s">
        <v>313</v>
      </c>
      <c r="C5" s="646">
        <v>10808614666</v>
      </c>
      <c r="D5" s="74">
        <f>C5/$C$8</f>
        <v>0.8466194824294072</v>
      </c>
      <c r="E5" s="74">
        <f>(C6+C7)/C8</f>
        <v>0.1533805175705928</v>
      </c>
      <c r="F5" s="74">
        <f>(C7+C6+C11)/C8</f>
        <v>0.1898031370731682</v>
      </c>
      <c r="G5" s="74">
        <v>0.083</v>
      </c>
      <c r="H5" s="613"/>
    </row>
    <row r="6" spans="2:8" ht="12">
      <c r="B6" s="645" t="s">
        <v>593</v>
      </c>
      <c r="C6" s="646">
        <v>123177134</v>
      </c>
      <c r="D6" s="74">
        <f>C6/$C$8</f>
        <v>0.009648244909891928</v>
      </c>
      <c r="E6" s="74">
        <f>C7/C8</f>
        <v>0.14373227266070088</v>
      </c>
      <c r="F6" s="74">
        <f>(C7+C11)/C8</f>
        <v>0.1801548921632763</v>
      </c>
      <c r="G6" s="74">
        <v>0.057</v>
      </c>
      <c r="H6" s="613"/>
    </row>
    <row r="7" spans="2:8" ht="12.75" thickBot="1">
      <c r="B7" s="61" t="s">
        <v>135</v>
      </c>
      <c r="C7" s="646">
        <v>1835000000</v>
      </c>
      <c r="D7" s="74">
        <f>C7/$C$8</f>
        <v>0.14373227266070088</v>
      </c>
      <c r="E7" s="74">
        <v>0</v>
      </c>
      <c r="F7" s="74">
        <v>0</v>
      </c>
      <c r="G7" s="74">
        <v>0</v>
      </c>
      <c r="H7" s="613"/>
    </row>
    <row r="8" spans="2:8" ht="12">
      <c r="B8" s="61"/>
      <c r="C8" s="647">
        <f>SUM(C5:C7)</f>
        <v>12766791800</v>
      </c>
      <c r="D8" s="648">
        <v>1</v>
      </c>
      <c r="E8" s="74"/>
      <c r="F8" s="649"/>
      <c r="G8" s="650"/>
      <c r="H8" s="613"/>
    </row>
    <row r="9" spans="2:8" ht="12.75" thickBot="1">
      <c r="B9" s="61"/>
      <c r="C9" s="88"/>
      <c r="D9" s="74"/>
      <c r="E9" s="74"/>
      <c r="F9" s="649"/>
      <c r="G9" s="650"/>
      <c r="H9" s="613"/>
    </row>
    <row r="10" spans="2:8" ht="12">
      <c r="B10" s="60"/>
      <c r="C10" s="651"/>
      <c r="D10" s="648"/>
      <c r="E10" s="648"/>
      <c r="F10" s="652"/>
      <c r="G10" s="653"/>
      <c r="H10" s="613"/>
    </row>
    <row r="11" spans="2:8" ht="12">
      <c r="B11" s="61" t="s">
        <v>314</v>
      </c>
      <c r="C11" s="88">
        <v>465000000</v>
      </c>
      <c r="D11" s="74">
        <f>C11/C8</f>
        <v>0.03642261950257542</v>
      </c>
      <c r="E11" s="74"/>
      <c r="F11" s="649"/>
      <c r="G11" s="650"/>
      <c r="H11" s="613"/>
    </row>
    <row r="12" spans="2:8" ht="12.75" thickBot="1">
      <c r="B12" s="63"/>
      <c r="C12" s="89"/>
      <c r="D12" s="89"/>
      <c r="E12" s="90"/>
      <c r="F12" s="249"/>
      <c r="G12" s="90"/>
      <c r="H12" s="613"/>
    </row>
    <row r="13" spans="2:7" ht="12.75" customHeight="1">
      <c r="B13" s="51"/>
      <c r="C13" s="91"/>
      <c r="D13" s="91"/>
      <c r="E13" s="75"/>
      <c r="F13" s="92"/>
      <c r="G13" s="75"/>
    </row>
    <row r="14" spans="2:7" ht="12.75" thickBot="1">
      <c r="B14" s="92"/>
      <c r="C14" s="92"/>
      <c r="D14" s="91"/>
      <c r="E14" s="75"/>
      <c r="F14" s="92"/>
      <c r="G14" s="75"/>
    </row>
    <row r="15" spans="2:7" ht="12">
      <c r="B15" s="60" t="s">
        <v>136</v>
      </c>
      <c r="C15" s="451">
        <v>0</v>
      </c>
      <c r="D15" s="48"/>
      <c r="E15" s="48"/>
      <c r="F15" s="48"/>
      <c r="G15" s="48"/>
    </row>
    <row r="16" spans="2:7" ht="12">
      <c r="B16" s="61" t="s">
        <v>137</v>
      </c>
      <c r="C16" s="452">
        <v>0</v>
      </c>
      <c r="D16" s="91"/>
      <c r="E16" s="93"/>
      <c r="F16" s="48"/>
      <c r="G16" s="48"/>
    </row>
    <row r="17" spans="2:7" ht="12">
      <c r="B17" s="61" t="s">
        <v>138</v>
      </c>
      <c r="C17" s="452">
        <v>0</v>
      </c>
      <c r="D17" s="91"/>
      <c r="E17" s="84"/>
      <c r="F17" s="4"/>
      <c r="G17" s="4"/>
    </row>
    <row r="18" spans="2:7" ht="12">
      <c r="B18" s="61" t="s">
        <v>139</v>
      </c>
      <c r="C18" s="452">
        <v>0</v>
      </c>
      <c r="D18" s="91"/>
      <c r="E18" s="4"/>
      <c r="F18" s="4"/>
      <c r="G18" s="4"/>
    </row>
    <row r="19" spans="2:7" ht="12">
      <c r="B19" s="61" t="s">
        <v>140</v>
      </c>
      <c r="C19" s="452">
        <v>0</v>
      </c>
      <c r="D19" s="91"/>
      <c r="E19" s="93"/>
      <c r="F19" s="48"/>
      <c r="G19" s="48"/>
    </row>
    <row r="20" spans="2:7" ht="12.75" thickBot="1">
      <c r="B20" s="94" t="s">
        <v>141</v>
      </c>
      <c r="C20" s="453">
        <v>0</v>
      </c>
      <c r="D20" s="91"/>
      <c r="E20" s="93"/>
      <c r="F20" s="48"/>
      <c r="G20" s="48"/>
    </row>
    <row r="21" spans="2:7" ht="12">
      <c r="B21" s="13"/>
      <c r="C21" s="13"/>
      <c r="D21" s="95"/>
      <c r="E21" s="96"/>
      <c r="F21" s="48"/>
      <c r="G21" s="48"/>
    </row>
    <row r="22" spans="2:7" ht="12.75" thickBot="1">
      <c r="B22" s="92"/>
      <c r="C22" s="92"/>
      <c r="D22" s="91"/>
      <c r="E22" s="75"/>
      <c r="F22" s="92"/>
      <c r="G22" s="75"/>
    </row>
    <row r="23" spans="2:4" ht="12">
      <c r="B23" s="115" t="s">
        <v>315</v>
      </c>
      <c r="C23" s="118"/>
      <c r="D23" s="4"/>
    </row>
    <row r="24" spans="2:4" ht="12.75" thickBot="1">
      <c r="B24" s="119"/>
      <c r="C24" s="120"/>
      <c r="D24" s="4"/>
    </row>
    <row r="25" spans="2:4" ht="12">
      <c r="B25" s="61" t="s">
        <v>142</v>
      </c>
      <c r="C25" s="88">
        <v>465000000</v>
      </c>
      <c r="D25" s="4"/>
    </row>
    <row r="26" spans="2:4" ht="12">
      <c r="B26" s="61" t="s">
        <v>143</v>
      </c>
      <c r="C26" s="88">
        <v>0</v>
      </c>
      <c r="D26" s="4"/>
    </row>
    <row r="27" spans="2:4" ht="12">
      <c r="B27" s="61" t="s">
        <v>144</v>
      </c>
      <c r="C27" s="88">
        <v>0</v>
      </c>
      <c r="D27" s="4"/>
    </row>
    <row r="28" spans="2:7" ht="12.75" thickBot="1">
      <c r="B28" s="63" t="s">
        <v>145</v>
      </c>
      <c r="C28" s="89">
        <v>465000000</v>
      </c>
      <c r="D28" s="4"/>
      <c r="E28" s="75"/>
      <c r="F28" s="92"/>
      <c r="G28" s="8"/>
    </row>
    <row r="29" spans="2:7" ht="12.75" thickBot="1">
      <c r="B29" s="51"/>
      <c r="C29" s="91"/>
      <c r="D29" s="4"/>
      <c r="E29" s="75"/>
      <c r="F29" s="92"/>
      <c r="G29" s="8"/>
    </row>
    <row r="30" spans="2:7" ht="12.75" thickBot="1">
      <c r="B30" s="254" t="s">
        <v>336</v>
      </c>
      <c r="C30" s="219"/>
      <c r="D30" s="4"/>
      <c r="E30" s="75"/>
      <c r="F30" s="92"/>
      <c r="G30" s="8"/>
    </row>
    <row r="31" spans="2:7" ht="12.75" thickBot="1">
      <c r="B31" s="255" t="s">
        <v>583</v>
      </c>
      <c r="C31" s="454">
        <v>891307000</v>
      </c>
      <c r="D31" s="4"/>
      <c r="E31" s="75"/>
      <c r="F31" s="92"/>
      <c r="G31" s="8"/>
    </row>
    <row r="32" spans="2:7" ht="12">
      <c r="B32" s="4"/>
      <c r="C32" s="4"/>
      <c r="D32" s="91"/>
      <c r="E32" s="4"/>
      <c r="F32" s="4"/>
      <c r="G32" s="4"/>
    </row>
    <row r="33" spans="2:7" ht="12.75" thickBot="1">
      <c r="B33" s="4"/>
      <c r="C33" s="4"/>
      <c r="D33" s="4"/>
      <c r="E33" s="4"/>
      <c r="F33" s="4"/>
      <c r="G33" s="8"/>
    </row>
    <row r="34" spans="2:7" ht="12">
      <c r="B34" s="115" t="s">
        <v>316</v>
      </c>
      <c r="C34" s="250"/>
      <c r="D34" s="8"/>
      <c r="E34" s="8"/>
      <c r="F34" s="8"/>
      <c r="G34" s="4"/>
    </row>
    <row r="35" spans="2:7" ht="12.75" thickBot="1">
      <c r="B35" s="119"/>
      <c r="C35" s="251"/>
      <c r="D35" s="8"/>
      <c r="E35" s="8"/>
      <c r="F35" s="8"/>
      <c r="G35" s="4"/>
    </row>
    <row r="36" spans="2:7" ht="12">
      <c r="B36" s="252" t="s">
        <v>556</v>
      </c>
      <c r="C36" s="455">
        <v>0.030079071054272728</v>
      </c>
      <c r="D36" s="8"/>
      <c r="E36" s="97"/>
      <c r="F36" s="97"/>
      <c r="G36" s="13"/>
    </row>
    <row r="37" spans="2:7" ht="12.75" thickBot="1">
      <c r="B37" s="94" t="s">
        <v>317</v>
      </c>
      <c r="C37" s="456">
        <v>0.016219120446245093</v>
      </c>
      <c r="D37" s="8"/>
      <c r="E37" s="97"/>
      <c r="F37" s="97"/>
      <c r="G37" s="13"/>
    </row>
    <row r="38" spans="2:7" ht="12">
      <c r="B38" s="8" t="s">
        <v>318</v>
      </c>
      <c r="C38" s="48"/>
      <c r="D38" s="8"/>
      <c r="E38" s="93"/>
      <c r="F38" s="93"/>
      <c r="G38" s="93"/>
    </row>
    <row r="39" spans="2:7" ht="12">
      <c r="B39" s="8" t="s">
        <v>560</v>
      </c>
      <c r="C39" s="48"/>
      <c r="D39" s="8"/>
      <c r="E39" s="93"/>
      <c r="F39" s="93"/>
      <c r="G39" s="93"/>
    </row>
    <row r="40" ht="12.75" thickBot="1"/>
    <row r="41" spans="2:3" ht="12">
      <c r="B41" s="60" t="s">
        <v>319</v>
      </c>
      <c r="C41" s="550">
        <v>690897028.2</v>
      </c>
    </row>
    <row r="42" spans="2:3" ht="12">
      <c r="B42" s="87" t="s">
        <v>320</v>
      </c>
      <c r="C42" s="551">
        <v>0</v>
      </c>
    </row>
    <row r="43" spans="2:3" ht="12">
      <c r="B43" s="87" t="s">
        <v>321</v>
      </c>
      <c r="C43" s="551">
        <v>0</v>
      </c>
    </row>
    <row r="44" spans="2:3" ht="12.75" thickBot="1">
      <c r="B44" s="253" t="s">
        <v>322</v>
      </c>
      <c r="C44" s="552">
        <v>0</v>
      </c>
    </row>
    <row r="45" spans="2:3" ht="12.75" thickBot="1">
      <c r="B45" s="63" t="s">
        <v>505</v>
      </c>
      <c r="C45" s="552">
        <v>690897028.2</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June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2012-07-30T09:35:06Z</cp:lastPrinted>
  <dcterms:created xsi:type="dcterms:W3CDTF">2011-08-15T10:47:16Z</dcterms:created>
  <dcterms:modified xsi:type="dcterms:W3CDTF">2014-03-21T11:04:19Z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