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 yWindow="90" windowWidth="19155" windowHeight="1104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 r:id="rId12"/>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L12" i="10"/>
  <c r="L11"/>
  <c r="L10"/>
  <c r="H9"/>
  <c r="L8"/>
  <c r="L7"/>
  <c r="H7"/>
  <c r="L6"/>
  <c r="H6"/>
  <c r="K15" i="9"/>
  <c r="I10" i="3" l="1"/>
  <c r="I9"/>
  <c r="I8"/>
  <c r="I7"/>
  <c r="I6"/>
  <c r="L45" i="5"/>
  <c r="K45"/>
  <c r="J45"/>
  <c r="I45"/>
  <c r="L44"/>
  <c r="K44"/>
  <c r="J44"/>
  <c r="I44"/>
  <c r="L43"/>
  <c r="K43"/>
  <c r="J43"/>
  <c r="I43"/>
  <c r="L42"/>
  <c r="K42"/>
  <c r="J42"/>
  <c r="I42"/>
  <c r="L41"/>
  <c r="K41"/>
  <c r="J41"/>
  <c r="I41"/>
  <c r="L40"/>
  <c r="K40"/>
  <c r="J40"/>
  <c r="I40"/>
  <c r="L39"/>
  <c r="K39"/>
  <c r="J39"/>
  <c r="I39"/>
  <c r="L38"/>
  <c r="K38"/>
  <c r="J38"/>
  <c r="I38"/>
  <c r="L37"/>
  <c r="K37"/>
  <c r="J37"/>
  <c r="I37"/>
  <c r="L36"/>
  <c r="K36"/>
  <c r="J36"/>
  <c r="I36"/>
  <c r="L35"/>
  <c r="K35"/>
  <c r="J35"/>
  <c r="I35"/>
  <c r="L34"/>
  <c r="K34"/>
  <c r="J34"/>
  <c r="I34"/>
  <c r="L33"/>
  <c r="K33"/>
  <c r="J33"/>
  <c r="I33"/>
  <c r="L32"/>
  <c r="K32"/>
  <c r="J32"/>
  <c r="I32"/>
  <c r="L27"/>
  <c r="K27"/>
  <c r="J27"/>
  <c r="I27"/>
  <c r="L26"/>
  <c r="K26"/>
  <c r="J26"/>
  <c r="I26"/>
  <c r="L25"/>
  <c r="K25"/>
  <c r="J25"/>
  <c r="I25"/>
  <c r="L24"/>
  <c r="K24"/>
  <c r="J24"/>
  <c r="I24"/>
  <c r="L23"/>
  <c r="K23"/>
  <c r="J23"/>
  <c r="I23"/>
  <c r="L22"/>
  <c r="K22"/>
  <c r="J22"/>
  <c r="I22"/>
  <c r="L21"/>
  <c r="K21"/>
  <c r="J21"/>
  <c r="I21"/>
  <c r="L20"/>
  <c r="K20"/>
  <c r="J20"/>
  <c r="I20"/>
  <c r="L19"/>
  <c r="K19"/>
  <c r="J19"/>
  <c r="I19"/>
  <c r="L18"/>
  <c r="K18"/>
  <c r="J18"/>
  <c r="I18"/>
  <c r="H28"/>
  <c r="H14"/>
  <c r="L13"/>
  <c r="K13"/>
  <c r="J13"/>
  <c r="I13"/>
  <c r="L12"/>
  <c r="K12"/>
  <c r="J12"/>
  <c r="I12"/>
  <c r="L11"/>
  <c r="K11"/>
  <c r="J11"/>
  <c r="I11"/>
  <c r="L10"/>
  <c r="K10"/>
  <c r="J10"/>
  <c r="I10"/>
  <c r="L9"/>
  <c r="K9"/>
  <c r="J9"/>
  <c r="I9"/>
  <c r="L8"/>
  <c r="K8"/>
  <c r="J8"/>
  <c r="I8"/>
  <c r="L7"/>
  <c r="K7"/>
  <c r="J7"/>
  <c r="I7"/>
  <c r="L6"/>
  <c r="K6"/>
  <c r="J6"/>
  <c r="I6"/>
  <c r="L5"/>
  <c r="K5"/>
  <c r="J5"/>
  <c r="I5"/>
  <c r="L4"/>
  <c r="K4"/>
  <c r="J4"/>
  <c r="I4"/>
  <c r="B53"/>
  <c r="B16"/>
  <c r="B51" i="4"/>
  <c r="I11" i="3"/>
  <c r="D18" i="2"/>
  <c r="D17"/>
  <c r="D16"/>
  <c r="D15"/>
  <c r="K13" i="9"/>
  <c r="K23" l="1"/>
  <c r="K22"/>
  <c r="K21"/>
  <c r="K20"/>
  <c r="K19"/>
  <c r="K18"/>
  <c r="F18"/>
  <c r="E18"/>
  <c r="K17"/>
  <c r="K16"/>
  <c r="K12"/>
  <c r="K11"/>
  <c r="K9"/>
  <c r="K8"/>
  <c r="K7"/>
  <c r="K6"/>
</calcChain>
</file>

<file path=xl/sharedStrings.xml><?xml version="1.0" encoding="utf-8"?>
<sst xmlns="http://schemas.openxmlformats.org/spreadsheetml/2006/main" count="1064" uniqueCount="507">
  <si>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</si>
  <si>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</si>
  <si>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</si>
  <si>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</si>
  <si>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</si>
  <si>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</si>
  <si>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</si>
  <si>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</si>
  <si>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</si>
  <si>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</si>
  <si>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</si>
  <si>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</si>
  <si>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</si>
  <si>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</si>
  <si>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</si>
  <si>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</si>
  <si>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</si>
  <si>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</si>
  <si>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</si>
  <si>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</si>
  <si>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</si>
  <si>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</si>
  <si>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</si>
  <si>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</si>
  <si>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</si>
  <si>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</si>
  <si>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</si>
  <si>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</si>
  <si>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</si>
  <si>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</si>
  <si>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</si>
  <si>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</si>
  <si>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</si>
  <si>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</si>
  <si>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</si>
  <si>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</si>
  <si>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</si>
  <si>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</si>
  <si>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</si>
  <si>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</si>
  <si>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</si>
  <si>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</si>
  <si>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</si>
  <si>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</si>
  <si>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</si>
  <si>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</si>
  <si>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</si>
  <si>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</si>
  <si>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</si>
  <si>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</si>
  <si>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</si>
  <si>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</si>
  <si>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</si>
  <si>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</si>
  <si>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</si>
  <si>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</si>
  <si>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</si>
  <si>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</si>
  <si>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</si>
  <si>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</si>
  <si>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</si>
  <si>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</si>
  <si>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</si>
  <si>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</si>
  <si>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</si>
  <si>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</si>
  <si>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</si>
  <si>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</si>
  <si>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</si>
  <si>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</si>
  <si>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</si>
  <si>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</si>
  <si>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</si>
  <si>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</si>
  <si>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</si>
  <si>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</si>
  <si>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</si>
  <si>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</si>
  <si>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</si>
  <si>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</si>
  <si>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</si>
  <si>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</si>
  <si>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</si>
  <si>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</si>
  <si>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</si>
  <si>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</si>
  <si>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</si>
  <si>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</si>
  <si>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</si>
  <si>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</si>
  <si>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</si>
  <si>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</si>
  <si>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</si>
  <si>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</si>
  <si>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</si>
  <si>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</si>
  <si>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</si>
  <si>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</si>
  <si>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</si>
  <si>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</si>
  <si>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</si>
  <si>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</si>
  <si>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</si>
  <si>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</si>
  <si>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</si>
  <si>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</si>
  <si>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</si>
  <si>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</si>
  <si>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</si>
  <si>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</si>
  <si>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</si>
  <si>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</si>
  <si>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</si>
  <si>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</si>
  <si>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</si>
  <si>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</si>
  <si>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</si>
  <si>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</si>
  <si>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</si>
  <si>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</si>
  <si>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</si>
  <si>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</si>
  <si>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</si>
  <si>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</si>
  <si>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</si>
  <si>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</si>
  <si>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</si>
  <si>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</si>
  <si>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</si>
  <si>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</si>
  <si>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</si>
  <si>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</si>
  <si>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</si>
  <si>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</si>
  <si>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</si>
  <si>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</si>
  <si>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</si>
  <si>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</si>
  <si>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</si>
  <si>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</si>
  <si>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</si>
  <si>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</si>
  <si>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</si>
  <si>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</si>
  <si>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</si>
  <si>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</si>
  <si>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</si>
  <si>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</si>
  <si>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</si>
  <si>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</si>
  <si>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</si>
  <si>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</si>
  <si>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</si>
  <si>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</si>
  <si>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</si>
  <si>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</si>
  <si>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</si>
  <si>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</si>
  <si>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</si>
  <si>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</si>
  <si>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</si>
  <si>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</si>
  <si>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</si>
  <si>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</si>
  <si>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</si>
  <si>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</si>
  <si>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</si>
  <si>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</si>
  <si>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</si>
  <si>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</si>
  <si>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</si>
  <si>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</si>
  <si>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</si>
  <si>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</si>
  <si>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</si>
  <si>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</si>
  <si>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</si>
  <si>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</si>
  <si>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</si>
  <si>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</si>
  <si>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</si>
  <si>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</si>
  <si>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</si>
  <si>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</si>
  <si>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</si>
  <si>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</si>
  <si>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</si>
  <si>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</si>
  <si>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</si>
  <si>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</si>
  <si>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</si>
  <si>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</si>
  <si>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</si>
  <si>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</si>
  <si>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</si>
  <si>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</si>
  <si>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</si>
  <si>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</si>
  <si>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</si>
  <si>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</si>
  <si>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</si>
  <si>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</si>
  <si>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</si>
  <si>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</si>
  <si>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</si>
  <si>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</si>
  <si>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</si>
  <si>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</si>
  <si>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</si>
  <si>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</si>
  <si>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</si>
  <si>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</si>
  <si>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</si>
  <si>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</si>
  <si>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</si>
  <si>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</si>
  <si>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</si>
  <si>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</si>
  <si>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</si>
  <si>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</si>
  <si>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</si>
  <si>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</si>
  <si>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</si>
  <si>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</si>
  <si>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</si>
  <si>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</si>
  <si>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</si>
  <si>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</si>
  <si>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</si>
  <si>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</si>
  <si>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</si>
  <si>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</si>
  <si>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</si>
  <si>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</si>
  <si>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</si>
  <si>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</si>
  <si>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</si>
  <si>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</si>
  <si>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</si>
  <si>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</si>
  <si>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</si>
  <si>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</si>
  <si>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</si>
  <si>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</si>
  <si>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</si>
  <si>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</si>
  <si>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</si>
  <si>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</si>
  <si>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</si>
  <si>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</si>
  <si>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</si>
  <si>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</si>
  <si>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</si>
  <si>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</si>
  <si>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</si>
  <si>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</si>
  <si>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</si>
  <si>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</si>
  <si>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</si>
  <si>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</si>
  <si>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</si>
  <si>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</si>
  <si>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</si>
  <si>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</si>
  <si>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</si>
  <si>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</si>
  <si>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</si>
  <si>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</si>
  <si>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</si>
  <si>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</si>
  <si>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</si>
  <si>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</si>
  <si>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</si>
  <si>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</si>
  <si>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</si>
  <si>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</si>
  <si>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</si>
  <si>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</si>
  <si>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</si>
  <si>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</si>
  <si>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</si>
  <si>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</si>
  <si>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</si>
  <si>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</si>
  <si>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</si>
  <si>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</si>
  <si>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</si>
  <si>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</si>
  <si>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</si>
  <si>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</si>
  <si>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</si>
  <si>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</si>
  <si>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</si>
  <si>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</si>
  <si>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</si>
  <si>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</si>
  <si>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</si>
  <si>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</si>
  <si>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</si>
  <si>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</si>
  <si>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</si>
  <si>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</si>
  <si>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</si>
  <si>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</si>
  <si>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</si>
  <si>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</si>
  <si>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</si>
  <si>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</si>
  <si>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</si>
  <si>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</si>
  <si>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</si>
  <si>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</si>
  <si>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</si>
  <si>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</si>
  <si>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</si>
  <si>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</si>
  <si>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</si>
  <si>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</si>
  <si>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</si>
  <si>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</si>
  <si>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</si>
  <si>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</si>
  <si>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</si>
  <si>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</si>
  <si>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</si>
  <si>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</si>
  <si>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</si>
  <si>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</si>
  <si>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</si>
  <si>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</si>
  <si>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</si>
  <si>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</si>
  <si>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</si>
  <si>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</si>
  <si>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</si>
  <si>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</si>
  <si>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</si>
  <si>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</si>
  <si>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</si>
  <si>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</si>
  <si>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</si>
  <si>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See page 148  of the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</si>
  <si>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</si>
  <si>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</si>
  <si>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</si>
  <si>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</si>
  <si>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</si>
  <si>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</si>
  <si>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</si>
  <si>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</si>
  <si>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</si>
  <si>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</si>
  <si>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</si>
  <si>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</si>
  <si>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</si>
  <si>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</si>
  <si>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</si>
  <si>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</si>
  <si>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</si>
  <si>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</si>
  <si>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</si>
  <si>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</si>
  <si>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</si>
  <si>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</si>
  <si>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</si>
  <si>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</si>
  <si>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</si>
  <si>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</si>
  <si>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</si>
  <si>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</si>
  <si>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</si>
  <si>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</si>
  <si>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</si>
  <si>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</si>
  <si>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</si>
  <si>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</si>
  <si>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</si>
  <si>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</si>
  <si>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</si>
  <si>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</si>
  <si>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</si>
  <si>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</si>
  <si>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</si>
  <si>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</si>
  <si>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</si>
  <si>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</si>
  <si>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</si>
  <si>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</si>
  <si>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</si>
  <si>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</si>
  <si>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</si>
  <si>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</si>
  <si>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</si>
  <si>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</si>
  <si>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</si>
  <si>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</si>
  <si>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</si>
  <si>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</si>
  <si>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</si>
  <si>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</si>
  <si>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</si>
  <si>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</si>
  <si>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</si>
  <si>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</si>
  <si>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</si>
  <si>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</si>
  <si>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</si>
  <si>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</si>
  <si>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</si>
  <si>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</si>
  <si>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</si>
  <si>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</si>
  <si>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</si>
  <si>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</si>
  <si>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</si>
  <si>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</si>
  <si>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</si>
  <si>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</si>
  <si>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</si>
  <si>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</si>
  <si>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</si>
  <si>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</si>
  <si>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</si>
  <si>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</si>
  <si>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</si>
  <si>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</si>
  <si>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</si>
  <si>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</si>
  <si>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</si>
  <si>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</si>
  <si>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</si>
  <si>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</si>
  <si>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</si>
  <si>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</si>
  <si>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</si>
  <si>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</si>
  <si>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</si>
  <si>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</si>
  <si>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</si>
  <si>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</si>
  <si>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</si>
  <si>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</si>
  <si>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</si>
  <si>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</si>
  <si>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</si>
  <si>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</si>
  <si>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</si>
  <si>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</si>
  <si>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</si>
  <si>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</si>
  <si>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</si>
  <si>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Current number of Mortgage Loans in Pool at 31 January 2012</t>
  </si>
  <si>
    <t>Current £ value of Mortgage Loans in Pool at 31 January 2012</t>
  </si>
  <si>
    <t>Weighted Average Yield on 03 February 2012</t>
  </si>
  <si>
    <t>Arrears Analysis of Non Repossessed Mortgage Loans as at 31 January 2012</t>
  </si>
  <si>
    <t>Arrears Capitalised at 31 January 2012</t>
  </si>
  <si>
    <t>Losses on Properties in Possession at 31 January 2012</t>
  </si>
  <si>
    <t>Properties in Possession at 31 January 2012</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</si>
  <si>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</si>
  <si>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</si>
  <si>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</si>
  <si>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</si>
  <si>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</si>
  <si>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</si>
  <si>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</si>
  <si>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</si>
  <si>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</si>
  <si>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</si>
  <si>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</si>
  <si>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</si>
  <si>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</si>
  <si>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F1+ / P-1 / A-1</t>
  </si>
  <si>
    <t>A+ / A1 / A+</t>
  </si>
  <si>
    <t>A+ / Aa3 / AA-</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</si>
  <si>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</si>
  <si>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</si>
  <si>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</si>
  <si>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</si>
  <si>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</si>
  <si>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</si>
  <si>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</si>
  <si>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</si>
  <si>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</si>
  <si>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</si>
  <si>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</si>
  <si>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</si>
  <si>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</si>
  <si>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</si>
  <si>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</si>
  <si>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</si>
  <si>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</si>
  <si>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</si>
  <si>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</si>
  <si>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</si>
  <si>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</si>
  <si>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</si>
  <si>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</si>
  <si>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</si>
  <si>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</si>
  <si>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Series 1 Tap 1</t>
  </si>
  <si>
    <t>Series 26 Tap 1</t>
  </si>
  <si>
    <t>A+ / Aa3 *- / A+</t>
  </si>
  <si>
    <t>A+ / A1- / A+</t>
  </si>
  <si>
    <t>A / A1- / A</t>
  </si>
  <si>
    <t>F1 / P-1/ A-1</t>
  </si>
  <si>
    <t>A / A1 / A</t>
  </si>
  <si>
    <t>A / A2 / A</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</si>
</sst>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7">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60">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14" fontId="22" fillId="0" borderId="9" xfId="0" applyNumberFormat="1"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2" xfId="0" applyFont="1" applyFill="1" applyBorder="1" applyAlignment="1">
      <alignment horizontal="left" wrapText="1"/>
    </xf>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0" fillId="4" borderId="6"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0" fontId="0" fillId="3" borderId="6" xfId="0" applyFill="1" applyBorder="1" applyAlignment="1">
      <alignment horizontal="center" vertical="center"/>
    </xf>
    <xf numFmtId="0" fontId="0" fillId="4" borderId="6" xfId="0" applyFill="1" applyBorder="1" applyAlignment="1">
      <alignment horizontal="center"/>
    </xf>
    <xf numFmtId="0" fontId="0" fillId="3" borderId="6" xfId="0" applyFill="1" applyBorder="1" applyAlignment="1">
      <alignment horizontal="center"/>
    </xf>
    <xf numFmtId="184" fontId="22" fillId="0" borderId="6" xfId="0" applyNumberFormat="1" applyFont="1" applyFill="1" applyBorder="1" applyAlignment="1">
      <alignment horizontal="center"/>
    </xf>
    <xf numFmtId="184" fontId="22" fillId="0" borderId="9"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22" fillId="0" borderId="6" xfId="0" applyNumberFormat="1" applyFont="1" applyFill="1" applyBorder="1" applyAlignment="1">
      <alignment horizontal="right" indent="1"/>
    </xf>
    <xf numFmtId="3" fontId="22" fillId="0" borderId="6" xfId="0" applyNumberFormat="1" applyFont="1" applyFill="1" applyBorder="1" applyAlignment="1">
      <alignment horizontal="right" vertical="center" indent="1"/>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3" fontId="22" fillId="0" borderId="9" xfId="0" applyNumberFormat="1" applyFont="1" applyFill="1" applyBorder="1" applyAlignment="1">
      <alignment horizontal="right" indent="1"/>
    </xf>
    <xf numFmtId="0" fontId="22" fillId="0" borderId="9" xfId="0" applyFont="1" applyFill="1" applyBorder="1"/>
    <xf numFmtId="10" fontId="22" fillId="0" borderId="9" xfId="0" applyNumberFormat="1" applyFont="1" applyFill="1" applyBorder="1" applyAlignment="1">
      <alignment horizontal="center"/>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3" xfId="10261" applyFont="1" applyFill="1" applyBorder="1" applyAlignment="1">
      <alignment horizontal="center"/>
    </xf>
    <xf numFmtId="0" fontId="6" fillId="0" borderId="3" xfId="0" applyFont="1" applyFill="1" applyBorder="1" applyAlignment="1">
      <alignment horizontal="center"/>
    </xf>
    <xf numFmtId="43" fontId="4" fillId="0" borderId="3" xfId="23339" applyFont="1" applyFill="1" applyBorder="1" applyAlignment="1">
      <alignment horizontal="right"/>
    </xf>
    <xf numFmtId="185" fontId="4" fillId="0" borderId="3" xfId="23451" applyNumberFormat="1" applyFont="1" applyFill="1" applyBorder="1" applyAlignment="1">
      <alignment horizontal="center"/>
    </xf>
    <xf numFmtId="184" fontId="4" fillId="0" borderId="3" xfId="10269" applyNumberFormat="1" applyFont="1" applyFill="1" applyBorder="1" applyAlignment="1">
      <alignment horizontal="center"/>
    </xf>
    <xf numFmtId="4" fontId="4" fillId="0" borderId="3" xfId="0" applyNumberFormat="1" applyFont="1" applyFill="1" applyBorder="1"/>
    <xf numFmtId="43" fontId="6" fillId="0" borderId="3" xfId="0" applyNumberFormat="1" applyFont="1" applyBorder="1" applyAlignment="1">
      <alignment horizontal="center"/>
    </xf>
    <xf numFmtId="4" fontId="4" fillId="0" borderId="3" xfId="0" applyNumberFormat="1" applyFont="1" applyFill="1" applyBorder="1" applyAlignment="1">
      <alignment horizontal="center"/>
    </xf>
    <xf numFmtId="176" fontId="4" fillId="0" borderId="3" xfId="0" applyNumberFormat="1" applyFont="1" applyFill="1" applyBorder="1" applyAlignment="1">
      <alignment horizontal="center"/>
    </xf>
    <xf numFmtId="0" fontId="6" fillId="0" borderId="9" xfId="10261" applyFont="1" applyFill="1" applyBorder="1" applyAlignment="1">
      <alignment horizontal="center"/>
    </xf>
    <xf numFmtId="43" fontId="4" fillId="0" borderId="9" xfId="23339" applyFont="1" applyFill="1" applyBorder="1" applyAlignment="1">
      <alignment horizontal="right"/>
    </xf>
    <xf numFmtId="185" fontId="4" fillId="0" borderId="9" xfId="23451" applyNumberFormat="1" applyFont="1" applyFill="1" applyBorder="1" applyAlignment="1">
      <alignment horizontal="center"/>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 fontId="4" fillId="0" borderId="9" xfId="0" applyNumberFormat="1" applyFont="1" applyFill="1" applyBorder="1" applyAlignment="1">
      <alignment horizontal="center"/>
    </xf>
    <xf numFmtId="43" fontId="22" fillId="0" borderId="0" xfId="1" applyFont="1" applyFill="1"/>
    <xf numFmtId="43" fontId="22" fillId="0" borderId="9" xfId="1" applyFont="1" applyFill="1" applyBorder="1"/>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wrapText="1"/>
    </xf>
    <xf numFmtId="0" fontId="5" fillId="2" borderId="10" xfId="0" applyFont="1" applyFill="1" applyBorder="1" applyAlignment="1">
      <alignment horizontal="center"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23875"/>
          <a:ext cx="14824075" cy="14763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chad5\Local%20Settings\Temporary%20Internet%20Files\Content.Outlook\87PBK642\ACT%20inc%20Issue%2043%20for%20AL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SOX Change Control - tba"/>
      <sheetName val="Processes"/>
      <sheetName val="IRpg1"/>
      <sheetName val="IRpg3"/>
      <sheetName val="IRpg4"/>
      <sheetName val="IRpg5"/>
      <sheetName val="IRpg6Incl"/>
      <sheetName val="IRpg6Excl"/>
      <sheetName val="IR Data"/>
      <sheetName val="Previous Months Strats"/>
      <sheetName val="Raw Strats"/>
      <sheetName val="Control"/>
      <sheetName val="Total No of Open Accounts - AS_"/>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v>40999</v>
          </cell>
        </row>
        <row r="3">
          <cell r="C3" t="str">
            <v>06-Mar-12 to 03-Apr-12</v>
          </cell>
        </row>
        <row r="4">
          <cell r="C4">
            <v>41002</v>
          </cell>
        </row>
        <row r="5">
          <cell r="C5">
            <v>40973</v>
          </cell>
        </row>
        <row r="10">
          <cell r="A10" t="str">
            <v>Current value of Mortgage Loans in Pool at 03 April 2012</v>
          </cell>
        </row>
        <row r="11">
          <cell r="A11" t="str">
            <v>Last months Closing Assets at 05 March 2012</v>
          </cell>
        </row>
        <row r="12">
          <cell r="A12" t="str">
            <v>Mortgage collections - Interest on 03 April 2012</v>
          </cell>
        </row>
        <row r="13">
          <cell r="A13" t="str">
            <v>Mortgage collections - Principal (Scheduled) on 03 April 2012</v>
          </cell>
        </row>
        <row r="15">
          <cell r="A15" t="str">
            <v>Mortgage collections - Principal (Unscheduled) on 03 April 2012</v>
          </cell>
        </row>
        <row r="22">
          <cell r="C22">
            <v>9.7000000000000003E-3</v>
          </cell>
        </row>
      </sheetData>
      <sheetData sheetId="10" refreshError="1"/>
      <sheetData sheetId="11">
        <row r="29">
          <cell r="A29" t="str">
            <v>As at the report date, the maximum loan size was £ 1,003,125.00, the minimum loan size was £ -2,221.40 and the average loan size was £ 113,111.62.</v>
          </cell>
        </row>
        <row r="38">
          <cell r="B38">
            <v>49548</v>
          </cell>
          <cell r="C38">
            <v>14.42</v>
          </cell>
          <cell r="D38">
            <v>1555179903.9100001</v>
          </cell>
          <cell r="E38">
            <v>4</v>
          </cell>
        </row>
        <row r="39">
          <cell r="B39">
            <v>78397</v>
          </cell>
          <cell r="C39">
            <v>22.81</v>
          </cell>
          <cell r="D39">
            <v>6541244029.5100002</v>
          </cell>
          <cell r="E39">
            <v>16.829999999999998</v>
          </cell>
        </row>
        <row r="40">
          <cell r="B40">
            <v>136190</v>
          </cell>
          <cell r="C40">
            <v>39.630000000000003</v>
          </cell>
          <cell r="D40">
            <v>18428544298.209999</v>
          </cell>
          <cell r="E40">
            <v>47.41</v>
          </cell>
        </row>
        <row r="41">
          <cell r="B41">
            <v>29176</v>
          </cell>
          <cell r="C41">
            <v>8.49</v>
          </cell>
          <cell r="D41">
            <v>4706288814.7299995</v>
          </cell>
          <cell r="E41">
            <v>12.11</v>
          </cell>
        </row>
        <row r="42">
          <cell r="B42">
            <v>28118</v>
          </cell>
          <cell r="C42">
            <v>8.18</v>
          </cell>
          <cell r="D42">
            <v>4237540187.9000001</v>
          </cell>
          <cell r="E42">
            <v>10.9</v>
          </cell>
        </row>
        <row r="43">
          <cell r="B43">
            <v>16032</v>
          </cell>
          <cell r="C43">
            <v>4.66</v>
          </cell>
          <cell r="D43">
            <v>2452560372.79</v>
          </cell>
          <cell r="E43">
            <v>6.31</v>
          </cell>
        </row>
        <row r="44">
          <cell r="B44">
            <v>4330</v>
          </cell>
          <cell r="C44">
            <v>1.26</v>
          </cell>
          <cell r="D44">
            <v>740845735.24000001</v>
          </cell>
          <cell r="E44">
            <v>1.91</v>
          </cell>
        </row>
        <row r="45">
          <cell r="B45">
            <v>1887</v>
          </cell>
          <cell r="C45">
            <v>0.55000000000000004</v>
          </cell>
          <cell r="D45">
            <v>211771058.77000001</v>
          </cell>
          <cell r="E45">
            <v>0.54</v>
          </cell>
        </row>
        <row r="46">
          <cell r="B46">
            <v>0</v>
          </cell>
          <cell r="C46">
            <v>0</v>
          </cell>
          <cell r="D46">
            <v>0</v>
          </cell>
          <cell r="E46">
            <v>0</v>
          </cell>
        </row>
        <row r="47">
          <cell r="B47">
            <v>343678</v>
          </cell>
          <cell r="C47">
            <v>100</v>
          </cell>
          <cell r="D47">
            <v>38873974401.059998</v>
          </cell>
          <cell r="E47">
            <v>100</v>
          </cell>
        </row>
        <row r="49">
          <cell r="A49" t="str">
            <v>As at the report date, the maximum unindexed LTV was 209.56, the minimum unindexed LTV was -1.67 and the weighted average unindexed LTV was 64.28.</v>
          </cell>
        </row>
        <row r="57">
          <cell r="B57">
            <v>54601</v>
          </cell>
          <cell r="C57">
            <v>15.89</v>
          </cell>
          <cell r="D57">
            <v>1665690912.0899999</v>
          </cell>
          <cell r="E57">
            <v>4.28</v>
          </cell>
        </row>
        <row r="58">
          <cell r="B58">
            <v>76195</v>
          </cell>
          <cell r="C58">
            <v>22.17</v>
          </cell>
          <cell r="D58">
            <v>6159362657.4399996</v>
          </cell>
          <cell r="E58">
            <v>15.84</v>
          </cell>
        </row>
        <row r="59">
          <cell r="B59">
            <v>115380</v>
          </cell>
          <cell r="C59">
            <v>33.57</v>
          </cell>
          <cell r="D59">
            <v>15651896492.450001</v>
          </cell>
          <cell r="E59">
            <v>40.26</v>
          </cell>
        </row>
        <row r="60">
          <cell r="B60">
            <v>25178</v>
          </cell>
          <cell r="C60">
            <v>7.33</v>
          </cell>
          <cell r="D60">
            <v>3831898057.9899998</v>
          </cell>
          <cell r="E60">
            <v>9.86</v>
          </cell>
        </row>
        <row r="61">
          <cell r="B61">
            <v>27455</v>
          </cell>
          <cell r="C61">
            <v>7.99</v>
          </cell>
          <cell r="D61">
            <v>4204084579.79</v>
          </cell>
          <cell r="E61">
            <v>10.81</v>
          </cell>
        </row>
        <row r="62">
          <cell r="B62">
            <v>17093</v>
          </cell>
          <cell r="C62">
            <v>4.97</v>
          </cell>
          <cell r="D62">
            <v>2588144424.8299999</v>
          </cell>
          <cell r="E62">
            <v>6.66</v>
          </cell>
        </row>
        <row r="63">
          <cell r="B63">
            <v>13679</v>
          </cell>
          <cell r="C63">
            <v>3.98</v>
          </cell>
          <cell r="D63">
            <v>2295949181.7199998</v>
          </cell>
          <cell r="E63">
            <v>5.91</v>
          </cell>
        </row>
        <row r="64">
          <cell r="B64">
            <v>13989</v>
          </cell>
          <cell r="C64">
            <v>4.07</v>
          </cell>
          <cell r="D64">
            <v>2476618389.46</v>
          </cell>
          <cell r="E64">
            <v>6.37</v>
          </cell>
        </row>
        <row r="65">
          <cell r="B65">
            <v>108</v>
          </cell>
          <cell r="C65">
            <v>0.03</v>
          </cell>
          <cell r="D65">
            <v>329705.28999999998</v>
          </cell>
          <cell r="E65">
            <v>0</v>
          </cell>
        </row>
        <row r="66">
          <cell r="B66">
            <v>343678</v>
          </cell>
          <cell r="C66">
            <v>100</v>
          </cell>
          <cell r="D66">
            <v>38873974401.059998</v>
          </cell>
          <cell r="E66">
            <v>100</v>
          </cell>
        </row>
        <row r="68">
          <cell r="A68" t="str">
            <v>As at the report date, the maximum indexed LTV was 165.37, the minimum indexed LTV was 0.00 and the weighted average indexed LTV was 67.40.</v>
          </cell>
        </row>
        <row r="76">
          <cell r="B76">
            <v>13328</v>
          </cell>
          <cell r="C76">
            <v>3.88</v>
          </cell>
          <cell r="D76">
            <v>1389588378.4300001</v>
          </cell>
          <cell r="E76">
            <v>3.57</v>
          </cell>
        </row>
        <row r="77">
          <cell r="B77">
            <v>15796</v>
          </cell>
          <cell r="C77">
            <v>4.5999999999999996</v>
          </cell>
          <cell r="D77">
            <v>1517254653.28</v>
          </cell>
          <cell r="E77">
            <v>3.9</v>
          </cell>
        </row>
        <row r="78">
          <cell r="B78">
            <v>61852</v>
          </cell>
          <cell r="C78">
            <v>18</v>
          </cell>
          <cell r="D78">
            <v>9832892651.8400002</v>
          </cell>
          <cell r="E78">
            <v>25.29</v>
          </cell>
        </row>
        <row r="79">
          <cell r="B79">
            <v>20908</v>
          </cell>
          <cell r="C79">
            <v>6.08</v>
          </cell>
          <cell r="D79">
            <v>1696717617.8399999</v>
          </cell>
          <cell r="E79">
            <v>4.3600000000000003</v>
          </cell>
        </row>
        <row r="80">
          <cell r="B80">
            <v>12573</v>
          </cell>
          <cell r="C80">
            <v>3.66</v>
          </cell>
          <cell r="D80">
            <v>996191086.67999995</v>
          </cell>
          <cell r="E80">
            <v>2.56</v>
          </cell>
        </row>
        <row r="81">
          <cell r="B81">
            <v>36699</v>
          </cell>
          <cell r="C81">
            <v>10.68</v>
          </cell>
          <cell r="D81">
            <v>3191777278.79</v>
          </cell>
          <cell r="E81">
            <v>8.2100000000000009</v>
          </cell>
        </row>
        <row r="82">
          <cell r="B82">
            <v>23436</v>
          </cell>
          <cell r="C82">
            <v>6.82</v>
          </cell>
          <cell r="D82">
            <v>2000180103.8499999</v>
          </cell>
          <cell r="E82">
            <v>5.15</v>
          </cell>
        </row>
        <row r="83">
          <cell r="B83">
            <v>72535</v>
          </cell>
          <cell r="C83">
            <v>21.11</v>
          </cell>
          <cell r="D83">
            <v>9769756910.3999996</v>
          </cell>
          <cell r="E83">
            <v>25.13</v>
          </cell>
        </row>
        <row r="84">
          <cell r="B84">
            <v>28793</v>
          </cell>
          <cell r="C84">
            <v>8.3800000000000008</v>
          </cell>
          <cell r="D84">
            <v>3315951126.4699998</v>
          </cell>
          <cell r="E84">
            <v>8.5299999999999994</v>
          </cell>
        </row>
        <row r="85">
          <cell r="B85">
            <v>14287</v>
          </cell>
          <cell r="C85">
            <v>4.16</v>
          </cell>
          <cell r="D85">
            <v>1201444203.8800001</v>
          </cell>
          <cell r="E85">
            <v>3.09</v>
          </cell>
        </row>
        <row r="86">
          <cell r="B86">
            <v>20791</v>
          </cell>
          <cell r="C86">
            <v>6.05</v>
          </cell>
          <cell r="D86">
            <v>2014955743.05</v>
          </cell>
          <cell r="E86">
            <v>5.18</v>
          </cell>
        </row>
        <row r="87">
          <cell r="B87">
            <v>22678</v>
          </cell>
          <cell r="C87">
            <v>6.6</v>
          </cell>
          <cell r="D87">
            <v>1947170824.0999999</v>
          </cell>
          <cell r="E87">
            <v>5.01</v>
          </cell>
        </row>
        <row r="88">
          <cell r="B88">
            <v>2</v>
          </cell>
          <cell r="C88">
            <v>0</v>
          </cell>
          <cell r="D88">
            <v>93822.45</v>
          </cell>
          <cell r="E88">
            <v>0</v>
          </cell>
        </row>
        <row r="89">
          <cell r="B89">
            <v>343678</v>
          </cell>
          <cell r="C89">
            <v>100</v>
          </cell>
          <cell r="D89">
            <v>38873974401.059998</v>
          </cell>
          <cell r="E89">
            <v>100</v>
          </cell>
        </row>
        <row r="131">
          <cell r="A131" t="str">
            <v>As at the report date, the maximum seasoning for a loan was 199.00 months, the minimum seasoning was 8.00 months and the weighted average seasoning was 47.97 months.</v>
          </cell>
        </row>
        <row r="152">
          <cell r="A152" t="str">
            <v>As at the report date, the maximum remaining term for a loan was 557.00 months, the minimum remaining term was -32.00 months and the weighted average remaining term was 223.34 months.</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5"/>
  <sheetViews>
    <sheetView tabSelected="1" view="pageLayout" zoomScale="75" zoomScaleNormal="100" zoomScalePageLayoutView="75" workbookViewId="0">
      <selection activeCell="A24" sqref="A24:P24"/>
    </sheetView>
  </sheetViews>
  <sheetFormatPr defaultRowHeight="12"/>
  <cols>
    <col min="1" max="1" width="41.85546875" style="53" bestFit="1" customWidth="1"/>
    <col min="2" max="2" width="20.28515625" style="53" bestFit="1" customWidth="1"/>
    <col min="3" max="3" width="29.28515625" style="53" bestFit="1" customWidth="1"/>
    <col min="4" max="4" width="32" style="53" bestFit="1" customWidth="1"/>
    <col min="5" max="16384" width="9.140625" style="53"/>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4"/>
    </row>
    <row r="3" spans="1:17" s="29" customFormat="1" ht="12.75">
      <c r="A3" s="55"/>
      <c r="B3" s="20"/>
      <c r="C3" s="20"/>
      <c r="D3" s="21"/>
      <c r="E3" s="14"/>
      <c r="F3" s="23"/>
      <c r="G3" s="19"/>
      <c r="H3" s="16"/>
      <c r="I3" s="16"/>
      <c r="J3" s="16"/>
      <c r="K3" s="16"/>
      <c r="L3" s="14"/>
      <c r="M3" s="14"/>
      <c r="N3" s="14"/>
      <c r="O3" s="14"/>
      <c r="P3" s="14"/>
      <c r="Q3" s="54"/>
    </row>
    <row r="4" spans="1:17" s="29" customFormat="1" ht="12.75">
      <c r="A4" s="56"/>
      <c r="B4" s="20"/>
      <c r="C4" s="20"/>
      <c r="D4" s="22"/>
      <c r="E4" s="14"/>
      <c r="F4" s="15"/>
      <c r="G4" s="19"/>
      <c r="H4" s="16"/>
      <c r="I4" s="16"/>
      <c r="J4" s="16"/>
      <c r="K4" s="16"/>
      <c r="L4" s="14"/>
      <c r="M4" s="14"/>
      <c r="N4" s="14"/>
      <c r="O4" s="14"/>
      <c r="P4" s="14"/>
      <c r="Q4" s="54"/>
    </row>
    <row r="5" spans="1:17" s="29" customFormat="1" ht="12.75">
      <c r="A5" s="55"/>
      <c r="B5" s="23"/>
      <c r="C5" s="23"/>
      <c r="D5" s="22"/>
      <c r="E5" s="14"/>
      <c r="F5" s="15"/>
      <c r="G5" s="19"/>
      <c r="H5" s="16"/>
      <c r="I5" s="16"/>
      <c r="J5" s="16"/>
      <c r="K5" s="16"/>
      <c r="L5" s="14"/>
      <c r="M5" s="14"/>
      <c r="N5" s="14"/>
      <c r="O5" s="14"/>
      <c r="P5" s="14"/>
      <c r="Q5" s="54"/>
    </row>
    <row r="6" spans="1:17" s="29" customFormat="1" ht="12.75">
      <c r="A6" s="56"/>
      <c r="B6" s="23"/>
      <c r="C6" s="23"/>
      <c r="D6" s="22"/>
      <c r="E6" s="14"/>
      <c r="F6" s="15"/>
      <c r="G6" s="23"/>
      <c r="H6" s="16"/>
      <c r="I6" s="16"/>
      <c r="J6" s="16"/>
      <c r="K6" s="16"/>
      <c r="L6" s="14"/>
      <c r="M6" s="14"/>
      <c r="N6" s="14"/>
      <c r="O6" s="14"/>
      <c r="P6" s="14"/>
      <c r="Q6" s="54"/>
    </row>
    <row r="7" spans="1:17" s="29" customFormat="1" ht="12.75">
      <c r="A7" s="10"/>
      <c r="B7" s="23"/>
      <c r="C7" s="23"/>
      <c r="D7" s="14"/>
      <c r="E7" s="14"/>
      <c r="F7" s="15"/>
      <c r="G7" s="19"/>
      <c r="H7" s="16"/>
      <c r="I7" s="16"/>
      <c r="J7" s="16"/>
      <c r="K7" s="16"/>
      <c r="L7" s="14"/>
      <c r="M7" s="14"/>
      <c r="N7" s="14"/>
      <c r="O7" s="14"/>
      <c r="P7" s="14"/>
      <c r="Q7" s="54"/>
    </row>
    <row r="8" spans="1:17" s="29" customFormat="1" ht="12.75">
      <c r="A8" s="10"/>
      <c r="B8" s="23"/>
      <c r="C8" s="23"/>
      <c r="D8" s="14"/>
      <c r="E8" s="14"/>
      <c r="F8" s="15"/>
      <c r="G8" s="19"/>
      <c r="H8" s="16"/>
      <c r="I8" s="16"/>
      <c r="J8" s="16"/>
      <c r="K8" s="16"/>
      <c r="L8" s="14"/>
      <c r="M8" s="14"/>
      <c r="N8" s="14"/>
      <c r="O8" s="14"/>
      <c r="P8" s="14"/>
      <c r="Q8" s="54"/>
    </row>
    <row r="9" spans="1:17" s="29" customFormat="1" ht="12.75">
      <c r="A9" s="10"/>
      <c r="B9" s="23"/>
      <c r="C9" s="23"/>
      <c r="D9" s="14"/>
      <c r="E9" s="14"/>
      <c r="F9" s="15"/>
      <c r="G9" s="19"/>
      <c r="H9" s="16"/>
      <c r="I9" s="16"/>
      <c r="J9" s="16"/>
      <c r="K9" s="16"/>
      <c r="L9" s="14"/>
      <c r="M9" s="14"/>
      <c r="N9" s="14"/>
      <c r="O9" s="14"/>
      <c r="P9" s="14"/>
      <c r="Q9" s="54"/>
    </row>
    <row r="10" spans="1:17" s="29" customFormat="1" ht="12.75">
      <c r="A10" s="10"/>
      <c r="B10" s="23"/>
      <c r="C10" s="23"/>
      <c r="D10" s="14"/>
      <c r="E10" s="14"/>
      <c r="F10" s="15"/>
      <c r="G10" s="19"/>
      <c r="H10" s="16"/>
      <c r="I10" s="16"/>
      <c r="J10" s="16"/>
      <c r="K10" s="16"/>
      <c r="L10" s="14"/>
      <c r="M10" s="14"/>
      <c r="N10" s="14"/>
      <c r="O10" s="14"/>
      <c r="P10" s="14"/>
      <c r="Q10" s="54"/>
    </row>
    <row r="11" spans="1:17" s="29" customFormat="1" ht="12.75">
      <c r="A11" s="10"/>
      <c r="B11" s="23"/>
      <c r="C11" s="23"/>
      <c r="D11" s="14"/>
      <c r="E11" s="14"/>
      <c r="F11" s="15"/>
      <c r="G11" s="19"/>
      <c r="H11" s="16"/>
      <c r="I11" s="16"/>
      <c r="J11" s="16"/>
      <c r="K11" s="16"/>
      <c r="L11" s="14"/>
      <c r="M11" s="14"/>
      <c r="N11" s="14"/>
      <c r="O11" s="14"/>
      <c r="P11" s="14"/>
      <c r="Q11" s="54"/>
    </row>
    <row r="12" spans="1:17" s="29" customFormat="1" ht="12.75">
      <c r="A12" s="10"/>
      <c r="B12" s="23"/>
      <c r="C12" s="23"/>
      <c r="D12" s="14"/>
      <c r="E12" s="14"/>
      <c r="F12" s="15"/>
      <c r="G12" s="19"/>
      <c r="H12" s="16"/>
      <c r="I12" s="16"/>
      <c r="J12" s="16"/>
      <c r="K12" s="16"/>
      <c r="L12" s="14"/>
      <c r="M12" s="14"/>
      <c r="N12" s="14"/>
      <c r="O12" s="14"/>
      <c r="P12" s="14"/>
      <c r="Q12" s="54"/>
    </row>
    <row r="13" spans="1:17" s="29" customFormat="1" ht="12.75">
      <c r="A13" s="10"/>
      <c r="B13" s="23"/>
      <c r="C13" s="23"/>
      <c r="D13" s="14"/>
      <c r="E13" s="14"/>
      <c r="F13" s="15"/>
      <c r="G13" s="19"/>
      <c r="H13" s="16"/>
      <c r="I13" s="16"/>
      <c r="J13" s="16"/>
      <c r="K13" s="16"/>
      <c r="L13" s="14"/>
      <c r="M13" s="14"/>
      <c r="N13" s="14"/>
      <c r="O13" s="14"/>
      <c r="P13" s="14"/>
      <c r="Q13" s="54"/>
    </row>
    <row r="14" spans="1:17" s="29" customFormat="1" ht="13.5" thickBot="1">
      <c r="A14" s="23"/>
      <c r="B14" s="23"/>
      <c r="C14" s="23"/>
      <c r="D14" s="14"/>
      <c r="E14" s="14"/>
      <c r="F14" s="15"/>
      <c r="G14" s="19"/>
      <c r="H14" s="16"/>
      <c r="I14" s="16"/>
      <c r="J14" s="16"/>
      <c r="K14" s="16"/>
      <c r="L14" s="14"/>
      <c r="M14" s="14"/>
      <c r="N14" s="14"/>
      <c r="O14" s="16"/>
      <c r="P14" s="16"/>
      <c r="Q14" s="54"/>
    </row>
    <row r="15" spans="1:17" ht="12.75">
      <c r="A15" s="57" t="s">
        <v>56</v>
      </c>
      <c r="B15" s="58"/>
      <c r="C15" s="58"/>
      <c r="D15" s="467">
        <f>'[2]IR Data'!C2</f>
        <v>40999</v>
      </c>
      <c r="E15" s="25"/>
      <c r="F15" s="26"/>
      <c r="G15" s="19"/>
      <c r="H15" s="19"/>
      <c r="I15" s="19"/>
      <c r="J15" s="19"/>
      <c r="K15" s="19"/>
      <c r="L15" s="19"/>
      <c r="M15" s="19"/>
      <c r="N15" s="19"/>
      <c r="O15" s="27"/>
      <c r="P15" s="28"/>
      <c r="Q15" s="59"/>
    </row>
    <row r="16" spans="1:17" ht="12.75">
      <c r="A16" s="60" t="s">
        <v>57</v>
      </c>
      <c r="B16" s="61"/>
      <c r="C16" s="61"/>
      <c r="D16" s="468" t="str">
        <f>'[2]IR Data'!C3</f>
        <v>06-Mar-12 to 03-Apr-12</v>
      </c>
      <c r="E16" s="25"/>
      <c r="F16" s="25"/>
      <c r="G16" s="19"/>
      <c r="H16" s="19"/>
      <c r="I16" s="19"/>
      <c r="J16" s="19"/>
      <c r="K16" s="19"/>
      <c r="L16" s="19"/>
      <c r="M16" s="19"/>
      <c r="N16" s="19"/>
      <c r="O16" s="27"/>
      <c r="P16" s="28"/>
      <c r="Q16" s="59"/>
    </row>
    <row r="17" spans="1:17" ht="12.75">
      <c r="A17" s="60" t="s">
        <v>58</v>
      </c>
      <c r="B17" s="61"/>
      <c r="C17" s="61"/>
      <c r="D17" s="468">
        <f>'[2]IR Data'!C4</f>
        <v>41002</v>
      </c>
      <c r="E17" s="25"/>
      <c r="F17" s="25"/>
      <c r="G17" s="19"/>
      <c r="H17" s="19"/>
      <c r="I17" s="19"/>
      <c r="J17" s="19"/>
      <c r="K17" s="19"/>
      <c r="L17" s="19"/>
      <c r="M17" s="19"/>
      <c r="N17" s="19"/>
      <c r="O17" s="27"/>
      <c r="P17" s="28"/>
      <c r="Q17" s="59"/>
    </row>
    <row r="18" spans="1:17" ht="13.5" thickBot="1">
      <c r="A18" s="62" t="s">
        <v>59</v>
      </c>
      <c r="B18" s="63"/>
      <c r="C18" s="63"/>
      <c r="D18" s="469">
        <f>'[2]IR Data'!C5</f>
        <v>40973</v>
      </c>
      <c r="E18" s="25"/>
      <c r="F18" s="25"/>
      <c r="G18" s="19"/>
      <c r="H18" s="19"/>
      <c r="I18" s="19"/>
      <c r="J18" s="19"/>
      <c r="K18" s="19"/>
      <c r="L18" s="19"/>
      <c r="M18" s="19"/>
      <c r="N18" s="19"/>
      <c r="O18" s="27"/>
      <c r="P18" s="28"/>
      <c r="Q18" s="59"/>
    </row>
    <row r="19" spans="1:17" ht="12.75">
      <c r="A19" s="23"/>
      <c r="B19" s="23"/>
      <c r="C19" s="23"/>
      <c r="D19" s="14"/>
      <c r="E19" s="14"/>
      <c r="F19" s="15"/>
      <c r="G19" s="15"/>
      <c r="H19" s="16"/>
      <c r="I19" s="16"/>
      <c r="J19" s="16"/>
      <c r="K19" s="16"/>
      <c r="L19" s="14"/>
      <c r="M19" s="14"/>
      <c r="N19" s="14"/>
      <c r="O19" s="16"/>
      <c r="P19" s="17"/>
      <c r="Q19" s="64"/>
    </row>
    <row r="20" spans="1:17" ht="28.5" customHeight="1">
      <c r="A20" s="525" t="s">
        <v>446</v>
      </c>
      <c r="B20" s="526"/>
      <c r="C20" s="526"/>
      <c r="D20" s="526"/>
      <c r="E20" s="526"/>
      <c r="F20" s="526"/>
      <c r="G20" s="526"/>
      <c r="H20" s="526"/>
      <c r="I20" s="526"/>
      <c r="J20" s="526"/>
      <c r="K20" s="526"/>
      <c r="L20" s="526"/>
      <c r="M20" s="526"/>
      <c r="N20" s="526"/>
      <c r="O20" s="526"/>
      <c r="P20" s="526"/>
      <c r="Q20" s="64"/>
    </row>
    <row r="21" spans="1:17" ht="12.75">
      <c r="A21" s="23"/>
      <c r="B21" s="23"/>
      <c r="C21" s="23"/>
      <c r="D21" s="14"/>
      <c r="E21" s="14"/>
      <c r="F21" s="15"/>
      <c r="G21" s="15"/>
      <c r="H21" s="16"/>
      <c r="I21" s="16"/>
      <c r="J21" s="16"/>
      <c r="K21" s="16"/>
      <c r="L21" s="14"/>
      <c r="M21" s="14"/>
      <c r="N21" s="14"/>
      <c r="O21" s="16"/>
      <c r="P21" s="17"/>
      <c r="Q21" s="64"/>
    </row>
    <row r="22" spans="1:17" ht="66.75" customHeight="1">
      <c r="A22" s="527" t="s">
        <v>60</v>
      </c>
      <c r="B22" s="527"/>
      <c r="C22" s="527"/>
      <c r="D22" s="527"/>
      <c r="E22" s="527"/>
      <c r="F22" s="527"/>
      <c r="G22" s="527"/>
      <c r="H22" s="527"/>
      <c r="I22" s="527"/>
      <c r="J22" s="527"/>
      <c r="K22" s="527"/>
      <c r="L22" s="527"/>
      <c r="M22" s="527"/>
      <c r="N22" s="527"/>
      <c r="O22" s="527"/>
      <c r="P22" s="527"/>
      <c r="Q22" s="64"/>
    </row>
    <row r="23" spans="1:17" ht="12.75">
      <c r="A23" s="34"/>
      <c r="B23" s="34"/>
      <c r="C23" s="34"/>
      <c r="D23" s="14"/>
      <c r="E23" s="14"/>
      <c r="F23" s="34"/>
      <c r="G23" s="34"/>
      <c r="H23" s="34"/>
      <c r="I23" s="34"/>
      <c r="J23" s="34"/>
      <c r="K23" s="34"/>
      <c r="L23" s="34"/>
      <c r="M23" s="34"/>
      <c r="N23" s="34"/>
      <c r="O23" s="16"/>
      <c r="P23" s="17"/>
      <c r="Q23" s="64"/>
    </row>
    <row r="24" spans="1:17" ht="41.25" customHeight="1">
      <c r="A24" s="527"/>
      <c r="B24" s="527"/>
      <c r="C24" s="527"/>
      <c r="D24" s="527"/>
      <c r="E24" s="527"/>
      <c r="F24" s="527"/>
      <c r="G24" s="527"/>
      <c r="H24" s="527"/>
      <c r="I24" s="527"/>
      <c r="J24" s="527"/>
      <c r="K24" s="527"/>
      <c r="L24" s="527"/>
      <c r="M24" s="527"/>
      <c r="N24" s="527"/>
      <c r="O24" s="527"/>
      <c r="P24" s="527"/>
      <c r="Q24" s="64"/>
    </row>
    <row r="25" spans="1:17" ht="12.75" customHeight="1">
      <c r="A25" s="527"/>
      <c r="B25" s="527"/>
      <c r="C25" s="527"/>
      <c r="D25" s="527"/>
      <c r="E25" s="527"/>
      <c r="F25" s="527"/>
      <c r="G25" s="527"/>
      <c r="H25" s="527"/>
      <c r="I25" s="527"/>
      <c r="J25" s="527"/>
      <c r="K25" s="527"/>
      <c r="L25" s="527"/>
      <c r="M25" s="527"/>
      <c r="N25" s="527"/>
      <c r="O25" s="527"/>
      <c r="P25" s="527"/>
      <c r="Q25" s="64"/>
    </row>
    <row r="26" spans="1:17" ht="12.75">
      <c r="A26" s="528" t="s">
        <v>61</v>
      </c>
      <c r="B26" s="528"/>
      <c r="C26" s="34"/>
      <c r="D26" s="14"/>
      <c r="E26" s="14"/>
      <c r="F26" s="34"/>
      <c r="G26" s="34"/>
      <c r="H26" s="34"/>
      <c r="I26" s="34"/>
      <c r="J26" s="34"/>
      <c r="K26" s="34"/>
      <c r="L26" s="34"/>
      <c r="M26" s="34"/>
      <c r="N26" s="34"/>
      <c r="O26" s="16"/>
      <c r="P26" s="17"/>
      <c r="Q26" s="64"/>
    </row>
    <row r="27" spans="1:17" ht="12.75">
      <c r="A27" s="14"/>
      <c r="B27" s="14"/>
      <c r="C27" s="14"/>
      <c r="D27" s="14"/>
      <c r="E27" s="14"/>
      <c r="F27" s="14"/>
      <c r="G27" s="14"/>
      <c r="H27" s="14"/>
      <c r="I27" s="14"/>
      <c r="J27" s="14"/>
      <c r="K27" s="14"/>
      <c r="L27" s="14"/>
      <c r="M27" s="14"/>
      <c r="N27" s="14"/>
      <c r="O27" s="16"/>
      <c r="P27" s="17"/>
      <c r="Q27" s="64"/>
    </row>
    <row r="28" spans="1:17" ht="12.75">
      <c r="A28" s="14" t="s">
        <v>62</v>
      </c>
      <c r="B28" s="14"/>
      <c r="C28" s="14"/>
      <c r="D28" s="14"/>
      <c r="E28" s="14"/>
      <c r="F28" s="14"/>
      <c r="G28" s="14"/>
      <c r="H28" s="14"/>
      <c r="I28" s="14"/>
      <c r="J28" s="14"/>
      <c r="K28" s="14"/>
      <c r="L28" s="14"/>
      <c r="M28" s="14"/>
      <c r="N28" s="14"/>
      <c r="O28" s="16"/>
      <c r="P28" s="17"/>
      <c r="Q28" s="64"/>
    </row>
    <row r="29" spans="1:17" ht="12.75">
      <c r="A29" s="65"/>
      <c r="B29" s="66"/>
      <c r="C29" s="67"/>
      <c r="D29" s="66"/>
      <c r="E29" s="14"/>
      <c r="F29" s="14"/>
      <c r="G29" s="14"/>
      <c r="H29" s="14"/>
      <c r="I29" s="14"/>
      <c r="J29" s="14"/>
      <c r="K29" s="14"/>
      <c r="L29" s="14"/>
      <c r="M29" s="14"/>
      <c r="N29" s="14"/>
      <c r="O29" s="16"/>
      <c r="P29" s="17"/>
      <c r="Q29" s="64"/>
    </row>
    <row r="30" spans="1:17" ht="12.75">
      <c r="A30" s="34"/>
      <c r="B30" s="67"/>
      <c r="C30" s="67"/>
      <c r="D30" s="14"/>
      <c r="E30" s="14"/>
      <c r="F30" s="14"/>
      <c r="G30" s="14"/>
      <c r="H30" s="14"/>
      <c r="I30" s="14"/>
      <c r="J30" s="14"/>
      <c r="K30" s="14"/>
      <c r="L30" s="14"/>
      <c r="M30" s="14"/>
      <c r="N30" s="14"/>
      <c r="O30" s="16"/>
      <c r="P30" s="17"/>
      <c r="Q30" s="64"/>
    </row>
    <row r="31" spans="1:17" ht="12.75">
      <c r="A31" s="66" t="s">
        <v>63</v>
      </c>
      <c r="B31" s="24" t="s">
        <v>64</v>
      </c>
      <c r="C31" s="67" t="s">
        <v>65</v>
      </c>
      <c r="D31" s="35"/>
      <c r="E31" s="35"/>
      <c r="F31" s="36"/>
      <c r="G31" s="36"/>
      <c r="H31" s="14"/>
      <c r="I31" s="14"/>
      <c r="J31" s="14"/>
      <c r="K31" s="14"/>
      <c r="L31" s="14"/>
      <c r="M31" s="14"/>
      <c r="N31" s="14"/>
      <c r="O31" s="16"/>
      <c r="P31" s="17"/>
      <c r="Q31" s="64"/>
    </row>
    <row r="32" spans="1:17" ht="12.75">
      <c r="A32" s="34"/>
      <c r="B32" s="66"/>
      <c r="C32" s="67"/>
      <c r="D32" s="35"/>
      <c r="E32" s="35"/>
      <c r="F32" s="36"/>
      <c r="G32" s="36"/>
      <c r="H32" s="14"/>
      <c r="I32" s="14"/>
      <c r="J32" s="14"/>
      <c r="K32" s="14"/>
      <c r="L32" s="14"/>
      <c r="M32" s="14"/>
      <c r="N32" s="14"/>
      <c r="O32" s="16"/>
      <c r="P32" s="17"/>
      <c r="Q32" s="64"/>
    </row>
    <row r="33" spans="1:17">
      <c r="A33" s="33"/>
      <c r="B33" s="33"/>
      <c r="C33" s="33"/>
      <c r="D33" s="30"/>
      <c r="E33" s="37"/>
      <c r="F33" s="38"/>
      <c r="G33" s="38"/>
      <c r="H33" s="30"/>
      <c r="I33" s="30"/>
      <c r="J33" s="30"/>
      <c r="K33" s="30"/>
      <c r="L33" s="30"/>
      <c r="M33" s="30"/>
      <c r="N33" s="30"/>
      <c r="O33" s="31"/>
      <c r="P33" s="32"/>
      <c r="Q33" s="64"/>
    </row>
    <row r="34" spans="1:17">
      <c r="A34" s="33"/>
      <c r="B34" s="68"/>
      <c r="C34" s="33"/>
      <c r="D34" s="37"/>
      <c r="E34" s="37"/>
      <c r="F34" s="69"/>
      <c r="G34" s="30"/>
      <c r="H34" s="30"/>
      <c r="I34" s="30"/>
      <c r="J34" s="30"/>
      <c r="K34" s="30"/>
      <c r="L34" s="30"/>
      <c r="M34" s="30"/>
      <c r="N34" s="30"/>
      <c r="O34" s="31"/>
      <c r="P34" s="32"/>
      <c r="Q34" s="64"/>
    </row>
    <row r="35" spans="1:17">
      <c r="A35" s="68"/>
      <c r="B35" s="68"/>
      <c r="C35" s="69"/>
      <c r="D35" s="30"/>
      <c r="E35" s="30"/>
      <c r="F35" s="30"/>
      <c r="G35" s="30"/>
      <c r="H35" s="30"/>
      <c r="I35" s="30"/>
      <c r="J35" s="30"/>
      <c r="K35" s="30"/>
      <c r="L35" s="38"/>
      <c r="M35" s="38"/>
      <c r="N35" s="38"/>
      <c r="O35" s="39"/>
      <c r="P35" s="40"/>
      <c r="Q35" s="59"/>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oddHeader>&amp;CCovered Bond Investors' Report - March 2012</oddHeader>
  </headerFooter>
  <drawing r:id="rId5"/>
</worksheet>
</file>

<file path=xl/worksheets/sheet10.xml><?xml version="1.0" encoding="utf-8"?>
<worksheet xmlns="http://schemas.openxmlformats.org/spreadsheetml/2006/main" xmlns:r="http://schemas.openxmlformats.org/officeDocument/2006/relationships">
  <dimension ref="A2:C42"/>
  <sheetViews>
    <sheetView view="pageLayout" zoomScaleNormal="100" workbookViewId="0">
      <selection activeCell="D8" sqref="D8"/>
    </sheetView>
  </sheetViews>
  <sheetFormatPr defaultRowHeight="12"/>
  <cols>
    <col min="1" max="1" width="5.7109375" style="212" customWidth="1"/>
    <col min="2" max="2" width="84" style="212" customWidth="1"/>
    <col min="3" max="16384" width="9.140625" style="212"/>
  </cols>
  <sheetData>
    <row r="2" spans="1:3" ht="12.75" thickBot="1"/>
    <row r="3" spans="1:3" ht="12.75" thickBot="1">
      <c r="A3" s="30"/>
      <c r="B3" s="213" t="s">
        <v>334</v>
      </c>
      <c r="C3" s="214"/>
    </row>
    <row r="4" spans="1:3">
      <c r="A4" s="30"/>
      <c r="B4" s="51" t="s">
        <v>335</v>
      </c>
      <c r="C4" s="159"/>
    </row>
    <row r="5" spans="1:3">
      <c r="A5" s="30"/>
      <c r="B5" s="215" t="s">
        <v>336</v>
      </c>
      <c r="C5" s="216" t="s">
        <v>337</v>
      </c>
    </row>
    <row r="6" spans="1:3">
      <c r="A6" s="30"/>
      <c r="B6" s="215"/>
      <c r="C6" s="159"/>
    </row>
    <row r="7" spans="1:3">
      <c r="A7" s="30"/>
      <c r="B7" s="51" t="s">
        <v>338</v>
      </c>
      <c r="C7" s="216"/>
    </row>
    <row r="8" spans="1:3" ht="36">
      <c r="A8" s="30"/>
      <c r="B8" s="217" t="s">
        <v>339</v>
      </c>
      <c r="C8" s="218" t="s">
        <v>337</v>
      </c>
    </row>
    <row r="9" spans="1:3">
      <c r="A9" s="30"/>
      <c r="B9" s="215"/>
      <c r="C9" s="216"/>
    </row>
    <row r="10" spans="1:3">
      <c r="A10" s="30"/>
      <c r="B10" s="51" t="s">
        <v>340</v>
      </c>
      <c r="C10" s="216"/>
    </row>
    <row r="11" spans="1:3">
      <c r="A11" s="30"/>
      <c r="B11" s="215" t="s">
        <v>341</v>
      </c>
      <c r="C11" s="216" t="s">
        <v>337</v>
      </c>
    </row>
    <row r="12" spans="1:3" ht="12.75" thickBot="1">
      <c r="A12" s="30"/>
      <c r="B12" s="52"/>
      <c r="C12" s="219"/>
    </row>
    <row r="13" spans="1:3">
      <c r="A13" s="30"/>
      <c r="B13" s="30"/>
      <c r="C13" s="220"/>
    </row>
    <row r="14" spans="1:3">
      <c r="A14" s="221"/>
      <c r="B14" s="33"/>
      <c r="C14" s="222"/>
    </row>
    <row r="15" spans="1:3">
      <c r="A15" s="30"/>
      <c r="B15" s="47" t="s">
        <v>342</v>
      </c>
      <c r="C15" s="223"/>
    </row>
    <row r="16" spans="1:3">
      <c r="A16" s="224">
        <v>1</v>
      </c>
      <c r="B16" s="225" t="s">
        <v>343</v>
      </c>
      <c r="C16" s="30"/>
    </row>
    <row r="17" spans="1:3">
      <c r="A17" s="221"/>
      <c r="B17" s="226" t="s">
        <v>344</v>
      </c>
      <c r="C17" s="30"/>
    </row>
    <row r="18" spans="1:3">
      <c r="A18" s="227">
        <v>2</v>
      </c>
      <c r="B18" s="225" t="s">
        <v>345</v>
      </c>
      <c r="C18" s="30"/>
    </row>
    <row r="19" spans="1:3">
      <c r="A19" s="228"/>
      <c r="B19" s="226" t="s">
        <v>346</v>
      </c>
      <c r="C19" s="30"/>
    </row>
    <row r="20" spans="1:3">
      <c r="A20" s="224">
        <v>3</v>
      </c>
      <c r="B20" s="225" t="s">
        <v>181</v>
      </c>
      <c r="C20" s="30"/>
    </row>
    <row r="21" spans="1:3">
      <c r="A21" s="221"/>
      <c r="B21" s="226" t="s">
        <v>347</v>
      </c>
      <c r="C21" s="30"/>
    </row>
    <row r="22" spans="1:3">
      <c r="A22" s="228"/>
      <c r="B22" s="558" t="s">
        <v>348</v>
      </c>
      <c r="C22" s="30"/>
    </row>
    <row r="23" spans="1:3">
      <c r="A23" s="228"/>
      <c r="B23" s="558"/>
      <c r="C23" s="30"/>
    </row>
    <row r="24" spans="1:3">
      <c r="A24" s="224">
        <v>4</v>
      </c>
      <c r="B24" s="225" t="s">
        <v>349</v>
      </c>
      <c r="C24" s="30"/>
    </row>
    <row r="25" spans="1:3">
      <c r="A25" s="221"/>
      <c r="B25" s="226" t="s">
        <v>350</v>
      </c>
      <c r="C25" s="30"/>
    </row>
    <row r="26" spans="1:3">
      <c r="A26" s="224">
        <v>5</v>
      </c>
      <c r="B26" s="229" t="s">
        <v>351</v>
      </c>
      <c r="C26" s="30"/>
    </row>
    <row r="27" spans="1:3" ht="12" customHeight="1">
      <c r="A27" s="224"/>
      <c r="B27" s="226" t="s">
        <v>352</v>
      </c>
      <c r="C27" s="30"/>
    </row>
    <row r="28" spans="1:3">
      <c r="A28" s="224"/>
      <c r="B28" s="226" t="s">
        <v>353</v>
      </c>
      <c r="C28" s="30"/>
    </row>
    <row r="29" spans="1:3">
      <c r="A29" s="224">
        <v>6</v>
      </c>
      <c r="B29" s="229" t="s">
        <v>354</v>
      </c>
      <c r="C29" s="30"/>
    </row>
    <row r="30" spans="1:3" ht="12" customHeight="1">
      <c r="A30" s="224"/>
      <c r="B30" s="226" t="s">
        <v>355</v>
      </c>
      <c r="C30" s="30"/>
    </row>
    <row r="31" spans="1:3">
      <c r="A31" s="224">
        <v>7</v>
      </c>
      <c r="B31" s="229" t="s">
        <v>356</v>
      </c>
      <c r="C31" s="30"/>
    </row>
    <row r="32" spans="1:3">
      <c r="A32" s="221"/>
      <c r="B32" s="558" t="s">
        <v>357</v>
      </c>
      <c r="C32" s="30"/>
    </row>
    <row r="33" spans="1:3">
      <c r="A33" s="221"/>
      <c r="B33" s="558"/>
      <c r="C33" s="30"/>
    </row>
    <row r="34" spans="1:3">
      <c r="A34" s="221"/>
      <c r="B34" s="559"/>
      <c r="C34" s="30"/>
    </row>
    <row r="35" spans="1:3">
      <c r="A35" s="224">
        <v>8</v>
      </c>
      <c r="B35" s="229" t="s">
        <v>358</v>
      </c>
    </row>
    <row r="36" spans="1:3" ht="24">
      <c r="A36" s="224"/>
      <c r="B36" s="226" t="s">
        <v>359</v>
      </c>
    </row>
    <row r="37" spans="1:3">
      <c r="A37" s="478">
        <v>9</v>
      </c>
      <c r="B37" s="478" t="s">
        <v>462</v>
      </c>
    </row>
    <row r="38" spans="1:3">
      <c r="B38" s="212" t="s">
        <v>463</v>
      </c>
    </row>
    <row r="39" spans="1:3">
      <c r="B39" s="212" t="s">
        <v>464</v>
      </c>
    </row>
    <row r="40" spans="1:3">
      <c r="B40" s="212" t="s">
        <v>465</v>
      </c>
    </row>
    <row r="41" spans="1:3">
      <c r="B41" s="212" t="s">
        <v>466</v>
      </c>
    </row>
    <row r="42" spans="1:3">
      <c r="B42" s="212" t="s">
        <v>467</v>
      </c>
    </row>
  </sheetData>
  <mergeCells count="2">
    <mergeCell ref="B22:B23"/>
    <mergeCell ref="B32:B34"/>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March 2012</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zoomScaleNormal="100" workbookViewId="0">
      <selection activeCell="C37" sqref="C37"/>
    </sheetView>
  </sheetViews>
  <sheetFormatPr defaultRowHeight="12"/>
  <cols>
    <col min="1" max="1" width="5.7109375" style="180" customWidth="1"/>
    <col min="2" max="2" width="33.85546875" style="180" customWidth="1"/>
    <col min="3" max="3" width="36.28515625" style="180" customWidth="1"/>
    <col min="4" max="5" width="18.7109375" style="180" customWidth="1"/>
    <col min="6" max="6" width="37.28515625" style="180" customWidth="1"/>
    <col min="7" max="7" width="85.5703125" style="180" customWidth="1"/>
    <col min="8" max="16384" width="9.140625" style="180"/>
  </cols>
  <sheetData>
    <row r="2" spans="2:7" ht="12.75" thickBot="1">
      <c r="B2" s="83" t="s">
        <v>0</v>
      </c>
      <c r="C2" s="179"/>
      <c r="D2" s="179"/>
      <c r="E2" s="179"/>
      <c r="F2" s="179"/>
      <c r="G2" s="179"/>
    </row>
    <row r="3" spans="2:7" ht="12.75" thickBot="1"/>
    <row r="4" spans="2:7" ht="24.75" thickBot="1">
      <c r="B4" s="464"/>
      <c r="C4" s="464"/>
      <c r="D4" s="1" t="s">
        <v>1</v>
      </c>
      <c r="E4" s="1" t="s">
        <v>2</v>
      </c>
      <c r="F4" s="2" t="s">
        <v>3</v>
      </c>
      <c r="G4" s="1" t="s">
        <v>4</v>
      </c>
    </row>
    <row r="5" spans="2:7">
      <c r="B5" s="532" t="s">
        <v>5</v>
      </c>
      <c r="C5" s="534" t="s">
        <v>6</v>
      </c>
      <c r="D5" s="181"/>
      <c r="E5" s="181"/>
      <c r="F5" s="182" t="s">
        <v>7</v>
      </c>
      <c r="G5" s="183" t="s">
        <v>8</v>
      </c>
    </row>
    <row r="6" spans="2:7" ht="24">
      <c r="B6" s="533"/>
      <c r="C6" s="535"/>
      <c r="D6" s="479" t="s">
        <v>472</v>
      </c>
      <c r="E6" s="184" t="s">
        <v>469</v>
      </c>
      <c r="F6" s="185" t="s">
        <v>9</v>
      </c>
      <c r="G6" s="186" t="s">
        <v>10</v>
      </c>
    </row>
    <row r="7" spans="2:7" ht="36">
      <c r="B7" s="3"/>
      <c r="C7" s="187"/>
      <c r="D7" s="188"/>
      <c r="E7" s="188"/>
      <c r="F7" s="189" t="s">
        <v>11</v>
      </c>
      <c r="G7" s="190" t="s">
        <v>12</v>
      </c>
    </row>
    <row r="8" spans="2:7">
      <c r="B8" s="4" t="s">
        <v>13</v>
      </c>
      <c r="C8" s="191" t="s">
        <v>14</v>
      </c>
      <c r="D8" s="480" t="s">
        <v>472</v>
      </c>
      <c r="E8" s="192" t="s">
        <v>469</v>
      </c>
      <c r="F8" s="193"/>
      <c r="G8" s="193"/>
    </row>
    <row r="9" spans="2:7">
      <c r="B9" s="3" t="s">
        <v>15</v>
      </c>
      <c r="C9" s="187" t="s">
        <v>16</v>
      </c>
      <c r="D9" s="188"/>
      <c r="E9" s="188"/>
      <c r="F9" s="194"/>
      <c r="G9" s="194"/>
    </row>
    <row r="10" spans="2:7">
      <c r="B10" s="4" t="s">
        <v>17</v>
      </c>
      <c r="C10" s="191" t="s">
        <v>14</v>
      </c>
      <c r="D10" s="480" t="s">
        <v>472</v>
      </c>
      <c r="E10" s="192" t="s">
        <v>469</v>
      </c>
      <c r="F10" s="195" t="s">
        <v>18</v>
      </c>
      <c r="G10" s="196" t="s">
        <v>19</v>
      </c>
    </row>
    <row r="11" spans="2:7">
      <c r="B11" s="3" t="s">
        <v>20</v>
      </c>
      <c r="C11" s="187" t="s">
        <v>14</v>
      </c>
      <c r="D11" s="481" t="s">
        <v>472</v>
      </c>
      <c r="E11" s="188" t="s">
        <v>469</v>
      </c>
      <c r="F11" s="189" t="s">
        <v>11</v>
      </c>
      <c r="G11" s="197" t="s">
        <v>21</v>
      </c>
    </row>
    <row r="12" spans="2:7" ht="36">
      <c r="B12" s="5" t="s">
        <v>22</v>
      </c>
      <c r="C12" s="198" t="s">
        <v>14</v>
      </c>
      <c r="D12" s="459" t="s">
        <v>472</v>
      </c>
      <c r="E12" s="460" t="s">
        <v>469</v>
      </c>
      <c r="F12" s="195" t="s">
        <v>11</v>
      </c>
      <c r="G12" s="199" t="s">
        <v>12</v>
      </c>
    </row>
    <row r="13" spans="2:7">
      <c r="B13" s="3" t="s">
        <v>23</v>
      </c>
      <c r="C13" s="187" t="s">
        <v>24</v>
      </c>
      <c r="D13" s="188"/>
      <c r="E13" s="188"/>
      <c r="F13" s="189"/>
      <c r="G13" s="197"/>
    </row>
    <row r="14" spans="2:7" ht="24">
      <c r="B14" s="5" t="s">
        <v>25</v>
      </c>
      <c r="C14" s="198" t="s">
        <v>14</v>
      </c>
      <c r="D14" s="480" t="s">
        <v>472</v>
      </c>
      <c r="E14" s="192" t="s">
        <v>469</v>
      </c>
      <c r="F14" s="195" t="s">
        <v>26</v>
      </c>
      <c r="G14" s="196" t="s">
        <v>27</v>
      </c>
    </row>
    <row r="15" spans="2:7" ht="24">
      <c r="B15" s="461" t="s">
        <v>28</v>
      </c>
      <c r="C15" s="462" t="s">
        <v>29</v>
      </c>
      <c r="D15" s="445" t="s">
        <v>505</v>
      </c>
      <c r="E15" s="445" t="s">
        <v>469</v>
      </c>
      <c r="F15" s="189" t="s">
        <v>26</v>
      </c>
      <c r="G15" s="197" t="s">
        <v>30</v>
      </c>
    </row>
    <row r="16" spans="2:7" ht="24">
      <c r="B16" s="5" t="s">
        <v>31</v>
      </c>
      <c r="C16" s="198" t="s">
        <v>6</v>
      </c>
      <c r="D16" s="459" t="s">
        <v>502</v>
      </c>
      <c r="E16" s="460" t="s">
        <v>469</v>
      </c>
      <c r="F16" s="195" t="s">
        <v>32</v>
      </c>
      <c r="G16" s="200" t="s">
        <v>33</v>
      </c>
    </row>
    <row r="17" spans="2:7" ht="24">
      <c r="B17" s="461"/>
      <c r="C17" s="462"/>
      <c r="D17" s="184"/>
      <c r="E17" s="184"/>
      <c r="F17" s="189" t="s">
        <v>34</v>
      </c>
      <c r="G17" s="197" t="s">
        <v>35</v>
      </c>
    </row>
    <row r="18" spans="2:7" ht="24">
      <c r="B18" s="461"/>
      <c r="C18" s="462"/>
      <c r="D18" s="184"/>
      <c r="E18" s="184"/>
      <c r="F18" s="189" t="s">
        <v>36</v>
      </c>
      <c r="G18" s="197" t="s">
        <v>37</v>
      </c>
    </row>
    <row r="19" spans="2:7" ht="24">
      <c r="B19" s="461" t="s">
        <v>38</v>
      </c>
      <c r="C19" s="462" t="s">
        <v>6</v>
      </c>
      <c r="D19" s="479" t="s">
        <v>502</v>
      </c>
      <c r="E19" s="184" t="s">
        <v>469</v>
      </c>
      <c r="F19" s="189" t="s">
        <v>39</v>
      </c>
      <c r="G19" s="197" t="s">
        <v>40</v>
      </c>
    </row>
    <row r="20" spans="2:7" ht="36">
      <c r="B20" s="6"/>
      <c r="C20" s="201"/>
      <c r="D20" s="463"/>
      <c r="E20" s="463"/>
      <c r="F20" s="202" t="s">
        <v>41</v>
      </c>
      <c r="G20" s="203" t="s">
        <v>42</v>
      </c>
    </row>
    <row r="21" spans="2:7" ht="24">
      <c r="B21" s="5"/>
      <c r="C21" s="529" t="s">
        <v>43</v>
      </c>
      <c r="D21" s="204"/>
      <c r="E21" s="204"/>
      <c r="F21" s="195" t="s">
        <v>44</v>
      </c>
      <c r="G21" s="196" t="s">
        <v>45</v>
      </c>
    </row>
    <row r="22" spans="2:7" ht="24">
      <c r="B22" s="5"/>
      <c r="C22" s="529"/>
      <c r="D22" s="459" t="s">
        <v>503</v>
      </c>
      <c r="E22" s="459" t="s">
        <v>469</v>
      </c>
      <c r="F22" s="195" t="s">
        <v>46</v>
      </c>
      <c r="G22" s="196" t="s">
        <v>47</v>
      </c>
    </row>
    <row r="23" spans="2:7" ht="24">
      <c r="B23" s="5"/>
      <c r="C23" s="529"/>
      <c r="D23" s="460"/>
      <c r="E23" s="460"/>
      <c r="F23" s="195" t="s">
        <v>36</v>
      </c>
      <c r="G23" s="196" t="s">
        <v>37</v>
      </c>
    </row>
    <row r="24" spans="2:7" ht="24">
      <c r="B24" s="6"/>
      <c r="C24" s="536" t="s">
        <v>48</v>
      </c>
      <c r="D24" s="205"/>
      <c r="E24" s="205"/>
      <c r="F24" s="202" t="s">
        <v>44</v>
      </c>
      <c r="G24" s="203" t="s">
        <v>45</v>
      </c>
    </row>
    <row r="25" spans="2:7" ht="24">
      <c r="B25" s="6"/>
      <c r="C25" s="536"/>
      <c r="D25" s="445" t="s">
        <v>473</v>
      </c>
      <c r="E25" s="445" t="s">
        <v>470</v>
      </c>
      <c r="F25" s="202" t="s">
        <v>46</v>
      </c>
      <c r="G25" s="203" t="s">
        <v>47</v>
      </c>
    </row>
    <row r="26" spans="2:7" ht="24">
      <c r="B26" s="6"/>
      <c r="C26" s="536"/>
      <c r="D26" s="463"/>
      <c r="E26" s="463"/>
      <c r="F26" s="202" t="s">
        <v>36</v>
      </c>
      <c r="G26" s="197" t="s">
        <v>37</v>
      </c>
    </row>
    <row r="27" spans="2:7" ht="24">
      <c r="B27" s="5"/>
      <c r="C27" s="529" t="s">
        <v>29</v>
      </c>
      <c r="D27" s="204"/>
      <c r="E27" s="204"/>
      <c r="F27" s="195" t="s">
        <v>44</v>
      </c>
      <c r="G27" s="196" t="s">
        <v>45</v>
      </c>
    </row>
    <row r="28" spans="2:7" ht="24">
      <c r="B28" s="5"/>
      <c r="C28" s="529"/>
      <c r="D28" s="459" t="s">
        <v>505</v>
      </c>
      <c r="E28" s="459" t="s">
        <v>504</v>
      </c>
      <c r="F28" s="195" t="s">
        <v>46</v>
      </c>
      <c r="G28" s="196" t="s">
        <v>47</v>
      </c>
    </row>
    <row r="29" spans="2:7" ht="24">
      <c r="B29" s="5"/>
      <c r="C29" s="529"/>
      <c r="D29" s="460"/>
      <c r="E29" s="460"/>
      <c r="F29" s="195" t="s">
        <v>36</v>
      </c>
      <c r="G29" s="196" t="s">
        <v>37</v>
      </c>
    </row>
    <row r="30" spans="2:7" ht="24">
      <c r="B30" s="6"/>
      <c r="C30" s="536" t="s">
        <v>49</v>
      </c>
      <c r="D30" s="205"/>
      <c r="E30" s="205"/>
      <c r="F30" s="202" t="s">
        <v>44</v>
      </c>
      <c r="G30" s="203" t="s">
        <v>45</v>
      </c>
    </row>
    <row r="31" spans="2:7" ht="24">
      <c r="B31" s="6"/>
      <c r="C31" s="536"/>
      <c r="D31" s="445" t="s">
        <v>501</v>
      </c>
      <c r="E31" s="463" t="s">
        <v>471</v>
      </c>
      <c r="F31" s="202" t="s">
        <v>46</v>
      </c>
      <c r="G31" s="203" t="s">
        <v>47</v>
      </c>
    </row>
    <row r="32" spans="2:7" ht="24">
      <c r="B32" s="6"/>
      <c r="C32" s="536"/>
      <c r="D32" s="463"/>
      <c r="E32" s="463"/>
      <c r="F32" s="202" t="s">
        <v>36</v>
      </c>
      <c r="G32" s="197" t="s">
        <v>37</v>
      </c>
    </row>
    <row r="33" spans="2:7" ht="24">
      <c r="B33" s="5"/>
      <c r="C33" s="529" t="s">
        <v>450</v>
      </c>
      <c r="D33" s="204"/>
      <c r="E33" s="204"/>
      <c r="F33" s="195" t="s">
        <v>44</v>
      </c>
      <c r="G33" s="196" t="s">
        <v>45</v>
      </c>
    </row>
    <row r="34" spans="2:7" ht="24">
      <c r="B34" s="5"/>
      <c r="C34" s="529"/>
      <c r="D34" s="459" t="s">
        <v>506</v>
      </c>
      <c r="E34" s="459" t="s">
        <v>469</v>
      </c>
      <c r="F34" s="195" t="s">
        <v>46</v>
      </c>
      <c r="G34" s="196" t="s">
        <v>47</v>
      </c>
    </row>
    <row r="35" spans="2:7" ht="24">
      <c r="B35" s="5"/>
      <c r="C35" s="529"/>
      <c r="D35" s="460"/>
      <c r="E35" s="460"/>
      <c r="F35" s="195" t="s">
        <v>36</v>
      </c>
      <c r="G35" s="196" t="s">
        <v>37</v>
      </c>
    </row>
    <row r="36" spans="2:7">
      <c r="B36" s="7" t="s">
        <v>50</v>
      </c>
      <c r="C36" s="206" t="s">
        <v>49</v>
      </c>
      <c r="D36" s="445" t="s">
        <v>501</v>
      </c>
      <c r="E36" s="463" t="s">
        <v>471</v>
      </c>
      <c r="F36" s="202"/>
      <c r="G36" s="202"/>
    </row>
    <row r="37" spans="2:7" ht="24">
      <c r="B37" s="5" t="s">
        <v>51</v>
      </c>
      <c r="C37" s="207" t="s">
        <v>52</v>
      </c>
      <c r="D37" s="192"/>
      <c r="E37" s="192"/>
      <c r="F37" s="195"/>
      <c r="G37" s="195"/>
    </row>
    <row r="38" spans="2:7" ht="12.75" thickBot="1">
      <c r="B38" s="8" t="s">
        <v>53</v>
      </c>
      <c r="C38" s="208" t="s">
        <v>54</v>
      </c>
      <c r="D38" s="209"/>
      <c r="E38" s="209"/>
      <c r="F38" s="210"/>
      <c r="G38" s="210"/>
    </row>
    <row r="39" spans="2:7">
      <c r="B39" s="530" t="s">
        <v>55</v>
      </c>
      <c r="C39" s="531"/>
      <c r="D39" s="531"/>
      <c r="E39" s="531"/>
      <c r="F39" s="531"/>
      <c r="G39" s="531"/>
    </row>
    <row r="40" spans="2:7">
      <c r="F40" s="211"/>
    </row>
    <row r="55" spans="3:3">
      <c r="C55" s="466"/>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March 2012</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topLeftCell="A16" zoomScaleNormal="100" workbookViewId="0">
      <selection activeCell="H29" sqref="H29"/>
    </sheetView>
  </sheetViews>
  <sheetFormatPr defaultRowHeight="12"/>
  <cols>
    <col min="1" max="1" width="9.140625" style="11"/>
    <col min="2" max="2" width="34.85546875" style="11" customWidth="1"/>
    <col min="3" max="3" width="9.140625" style="11"/>
    <col min="4" max="8" width="22.140625" style="11" customWidth="1"/>
    <col min="9" max="9" width="58.28515625" style="11" bestFit="1" customWidth="1"/>
    <col min="10" max="11" width="9.140625" style="11"/>
    <col min="12" max="12" width="16.28515625" style="11" bestFit="1" customWidth="1"/>
    <col min="13" max="16384" width="9.140625" style="11"/>
  </cols>
  <sheetData>
    <row r="2" spans="2:12" ht="12.75" thickBot="1">
      <c r="B2" s="83" t="s">
        <v>66</v>
      </c>
      <c r="C2" s="83"/>
      <c r="D2" s="83"/>
      <c r="E2" s="83"/>
      <c r="F2" s="83"/>
      <c r="G2" s="83"/>
      <c r="H2" s="83"/>
      <c r="I2" s="83"/>
      <c r="J2" s="83"/>
      <c r="K2" s="83"/>
      <c r="L2" s="83"/>
    </row>
    <row r="3" spans="2:12" ht="12.75" thickBot="1"/>
    <row r="4" spans="2:12">
      <c r="B4" s="323" t="s">
        <v>67</v>
      </c>
      <c r="C4" s="324"/>
      <c r="D4" s="325"/>
      <c r="E4" s="326"/>
      <c r="G4" s="180"/>
      <c r="I4" s="327" t="s">
        <v>68</v>
      </c>
      <c r="J4" s="328"/>
      <c r="K4" s="328"/>
      <c r="L4" s="329"/>
    </row>
    <row r="5" spans="2:12" ht="12.75" thickBot="1">
      <c r="B5" s="330"/>
      <c r="C5" s="331"/>
      <c r="D5" s="331"/>
      <c r="E5" s="332"/>
      <c r="G5" s="180"/>
      <c r="I5" s="333"/>
      <c r="J5" s="334"/>
      <c r="K5" s="334"/>
      <c r="L5" s="335"/>
    </row>
    <row r="6" spans="2:12">
      <c r="B6" s="232" t="s">
        <v>451</v>
      </c>
      <c r="C6" s="336"/>
      <c r="D6" s="337"/>
      <c r="E6" s="338">
        <v>343678</v>
      </c>
      <c r="I6" s="339" t="str">
        <f>'[2]IR Data'!A10</f>
        <v>Current value of Mortgage Loans in Pool at 03 April 2012</v>
      </c>
      <c r="J6" s="340"/>
      <c r="K6" s="340"/>
      <c r="L6" s="341">
        <v>38670891814.709999</v>
      </c>
    </row>
    <row r="7" spans="2:12" ht="12.75" thickBot="1">
      <c r="B7" s="236" t="s">
        <v>452</v>
      </c>
      <c r="C7" s="289"/>
      <c r="D7" s="342"/>
      <c r="E7" s="271">
        <v>38873974401.059998</v>
      </c>
      <c r="I7" s="343" t="str">
        <f>'[2]IR Data'!A11</f>
        <v>Last months Closing Assets at 05 March 2012</v>
      </c>
      <c r="J7" s="344"/>
      <c r="K7" s="344"/>
      <c r="L7" s="345">
        <v>36102894737.669998</v>
      </c>
    </row>
    <row r="8" spans="2:12" ht="12.75" thickBot="1">
      <c r="B8" s="42" t="s">
        <v>453</v>
      </c>
      <c r="C8" s="346"/>
      <c r="D8" s="347"/>
      <c r="E8" s="80">
        <v>3.1572683317807999E-2</v>
      </c>
      <c r="I8" s="348" t="str">
        <f>'[2]IR Data'!A12</f>
        <v>Mortgage collections - Interest on 03 April 2012</v>
      </c>
      <c r="J8" s="349"/>
      <c r="K8" s="349"/>
      <c r="L8" s="81">
        <v>287515198.11000109</v>
      </c>
    </row>
    <row r="9" spans="2:12">
      <c r="G9" s="180"/>
      <c r="I9" s="350" t="str">
        <f>'[2]IR Data'!A13</f>
        <v>Mortgage collections - Principal (Scheduled) on 03 April 2012</v>
      </c>
      <c r="J9" s="351"/>
      <c r="K9" s="351"/>
      <c r="L9" s="81">
        <v>102163287.32193737</v>
      </c>
    </row>
    <row r="10" spans="2:12" ht="12.75" thickBot="1">
      <c r="I10" s="352" t="str">
        <f>'[2]IR Data'!A15</f>
        <v>Mortgage collections - Principal (Unscheduled) on 03 April 2012</v>
      </c>
      <c r="J10" s="353"/>
      <c r="K10" s="353"/>
      <c r="L10" s="82">
        <v>702476271.76806188</v>
      </c>
    </row>
    <row r="11" spans="2:12" ht="12.75" customHeight="1">
      <c r="I11" s="538" t="str">
        <f>+"‘The figure above omits a small portion of the pool, roughly "&amp;TEXT('[2]IR Data'!C22,"0.00%")&amp;" of the cover pool, which is recorded on separate data system for which this information is presently unavailable’"</f>
        <v>‘The figure above omits a small portion of the pool, roughly 0.97% of the cover pool, which is recorded on separate data system for which this information is presently unavailable’</v>
      </c>
      <c r="J11" s="538"/>
      <c r="K11" s="538"/>
      <c r="L11" s="538"/>
    </row>
    <row r="12" spans="2:12">
      <c r="I12" s="539"/>
      <c r="J12" s="539"/>
      <c r="K12" s="539"/>
      <c r="L12" s="539"/>
    </row>
    <row r="13" spans="2:12" ht="12.75" thickBot="1"/>
    <row r="14" spans="2:12" ht="24">
      <c r="B14" s="354" t="s">
        <v>454</v>
      </c>
      <c r="C14" s="355"/>
      <c r="D14" s="75" t="s">
        <v>69</v>
      </c>
      <c r="E14" s="75" t="s">
        <v>70</v>
      </c>
      <c r="F14" s="75" t="s">
        <v>71</v>
      </c>
      <c r="G14" s="75" t="s">
        <v>72</v>
      </c>
      <c r="H14" s="86" t="s">
        <v>73</v>
      </c>
    </row>
    <row r="15" spans="2:12" ht="12.75" thickBot="1">
      <c r="B15" s="333"/>
      <c r="C15" s="356"/>
      <c r="D15" s="72"/>
      <c r="E15" s="72" t="s">
        <v>74</v>
      </c>
      <c r="F15" s="72" t="s">
        <v>74</v>
      </c>
      <c r="G15" s="261" t="s">
        <v>75</v>
      </c>
      <c r="H15" s="261" t="s">
        <v>75</v>
      </c>
    </row>
    <row r="16" spans="2:12">
      <c r="B16" s="466" t="s">
        <v>76</v>
      </c>
      <c r="C16" s="43"/>
      <c r="D16" s="357">
        <v>339684</v>
      </c>
      <c r="E16" s="357">
        <v>38395900596.760002</v>
      </c>
      <c r="F16" s="358">
        <v>0</v>
      </c>
      <c r="G16" s="359">
        <v>98.84</v>
      </c>
      <c r="H16" s="360">
        <v>98.77</v>
      </c>
    </row>
    <row r="17" spans="2:9">
      <c r="B17" s="466" t="s">
        <v>77</v>
      </c>
      <c r="C17" s="44"/>
      <c r="D17" s="357">
        <v>3076</v>
      </c>
      <c r="E17" s="357">
        <v>368524223.37</v>
      </c>
      <c r="F17" s="358">
        <v>2383693.58</v>
      </c>
      <c r="G17" s="361">
        <v>0.9</v>
      </c>
      <c r="H17" s="362">
        <v>0.95</v>
      </c>
    </row>
    <row r="18" spans="2:9">
      <c r="B18" s="466" t="s">
        <v>78</v>
      </c>
      <c r="C18" s="44"/>
      <c r="D18" s="357">
        <v>902</v>
      </c>
      <c r="E18" s="357">
        <v>108195662.29000001</v>
      </c>
      <c r="F18" s="358">
        <v>1280732.3500000001</v>
      </c>
      <c r="G18" s="361">
        <v>0.26</v>
      </c>
      <c r="H18" s="362">
        <v>0.28000000000000003</v>
      </c>
    </row>
    <row r="19" spans="2:9">
      <c r="B19" s="466" t="s">
        <v>79</v>
      </c>
      <c r="C19" s="44"/>
      <c r="D19" s="357">
        <v>14</v>
      </c>
      <c r="E19" s="357">
        <v>1231268.28</v>
      </c>
      <c r="F19" s="358">
        <v>21142.9</v>
      </c>
      <c r="G19" s="361">
        <v>0</v>
      </c>
      <c r="H19" s="362">
        <v>0</v>
      </c>
    </row>
    <row r="20" spans="2:9">
      <c r="B20" s="466" t="s">
        <v>80</v>
      </c>
      <c r="C20" s="44"/>
      <c r="D20" s="357">
        <v>1</v>
      </c>
      <c r="E20" s="357">
        <v>72986.11</v>
      </c>
      <c r="F20" s="358">
        <v>1007.39</v>
      </c>
      <c r="G20" s="361">
        <v>0</v>
      </c>
      <c r="H20" s="362">
        <v>0</v>
      </c>
      <c r="I20" s="180"/>
    </row>
    <row r="21" spans="2:9">
      <c r="B21" s="466" t="s">
        <v>81</v>
      </c>
      <c r="C21" s="44"/>
      <c r="D21" s="357">
        <v>0</v>
      </c>
      <c r="E21" s="357">
        <v>0</v>
      </c>
      <c r="F21" s="358">
        <v>0</v>
      </c>
      <c r="G21" s="361">
        <v>0</v>
      </c>
      <c r="H21" s="362">
        <v>0</v>
      </c>
      <c r="I21" s="180"/>
    </row>
    <row r="22" spans="2:9">
      <c r="B22" s="466" t="s">
        <v>82</v>
      </c>
      <c r="C22" s="93"/>
      <c r="D22" s="357">
        <v>0</v>
      </c>
      <c r="E22" s="357">
        <v>0</v>
      </c>
      <c r="F22" s="358">
        <v>0</v>
      </c>
      <c r="G22" s="361">
        <v>0</v>
      </c>
      <c r="H22" s="362">
        <v>0</v>
      </c>
      <c r="I22" s="247"/>
    </row>
    <row r="23" spans="2:9">
      <c r="B23" s="466" t="s">
        <v>83</v>
      </c>
      <c r="C23" s="93"/>
      <c r="D23" s="357">
        <v>0</v>
      </c>
      <c r="E23" s="357">
        <v>0</v>
      </c>
      <c r="F23" s="358">
        <v>0</v>
      </c>
      <c r="G23" s="361">
        <v>0</v>
      </c>
      <c r="H23" s="362">
        <v>0</v>
      </c>
      <c r="I23" s="247"/>
    </row>
    <row r="24" spans="2:9">
      <c r="B24" s="466" t="s">
        <v>84</v>
      </c>
      <c r="C24" s="93"/>
      <c r="D24" s="357">
        <v>0</v>
      </c>
      <c r="E24" s="357">
        <v>0</v>
      </c>
      <c r="F24" s="358">
        <v>0</v>
      </c>
      <c r="G24" s="361">
        <v>0</v>
      </c>
      <c r="H24" s="362">
        <v>0</v>
      </c>
      <c r="I24" s="247"/>
    </row>
    <row r="25" spans="2:9">
      <c r="B25" s="466" t="s">
        <v>85</v>
      </c>
      <c r="C25" s="93"/>
      <c r="D25" s="357">
        <v>1</v>
      </c>
      <c r="E25" s="357">
        <v>49664.25</v>
      </c>
      <c r="F25" s="358">
        <v>2608.25</v>
      </c>
      <c r="G25" s="361">
        <v>0</v>
      </c>
      <c r="H25" s="362">
        <v>0</v>
      </c>
      <c r="I25" s="247"/>
    </row>
    <row r="26" spans="2:9">
      <c r="B26" s="466" t="s">
        <v>86</v>
      </c>
      <c r="C26" s="93"/>
      <c r="D26" s="357">
        <v>0</v>
      </c>
      <c r="E26" s="357">
        <v>0</v>
      </c>
      <c r="F26" s="358">
        <v>0</v>
      </c>
      <c r="G26" s="361">
        <v>0</v>
      </c>
      <c r="H26" s="362">
        <v>0</v>
      </c>
      <c r="I26" s="247"/>
    </row>
    <row r="27" spans="2:9">
      <c r="B27" s="466" t="s">
        <v>87</v>
      </c>
      <c r="C27" s="93"/>
      <c r="D27" s="357">
        <v>0</v>
      </c>
      <c r="E27" s="357">
        <v>0</v>
      </c>
      <c r="F27" s="358">
        <v>0</v>
      </c>
      <c r="G27" s="361">
        <v>0</v>
      </c>
      <c r="H27" s="362">
        <v>0</v>
      </c>
      <c r="I27" s="247"/>
    </row>
    <row r="28" spans="2:9" ht="12.75" thickBot="1">
      <c r="B28" s="466" t="s">
        <v>88</v>
      </c>
      <c r="C28" s="94"/>
      <c r="D28" s="357">
        <v>0</v>
      </c>
      <c r="E28" s="357">
        <v>0</v>
      </c>
      <c r="F28" s="358">
        <v>0</v>
      </c>
      <c r="G28" s="361">
        <v>0</v>
      </c>
      <c r="H28" s="362">
        <v>0</v>
      </c>
      <c r="I28" s="247"/>
    </row>
    <row r="29" spans="2:9" ht="12.75" thickBot="1">
      <c r="B29" s="363" t="s">
        <v>89</v>
      </c>
      <c r="C29" s="364"/>
      <c r="D29" s="84">
        <v>343678</v>
      </c>
      <c r="E29" s="84">
        <v>38873974401.059998</v>
      </c>
      <c r="F29" s="84">
        <v>3689184.47</v>
      </c>
      <c r="G29" s="476">
        <v>100</v>
      </c>
      <c r="H29" s="477">
        <v>100</v>
      </c>
      <c r="I29" s="247"/>
    </row>
    <row r="30" spans="2:9">
      <c r="B30" s="537"/>
      <c r="C30" s="537"/>
      <c r="D30" s="537"/>
      <c r="E30" s="537"/>
      <c r="F30" s="537"/>
      <c r="G30" s="537"/>
      <c r="H30" s="537"/>
      <c r="I30" s="247"/>
    </row>
    <row r="31" spans="2:9" ht="12.75" thickBot="1">
      <c r="B31" s="180"/>
      <c r="C31" s="180"/>
      <c r="D31" s="180"/>
      <c r="E31" s="180"/>
      <c r="F31" s="180"/>
      <c r="G31" s="283"/>
      <c r="H31" s="283"/>
      <c r="I31" s="247"/>
    </row>
    <row r="32" spans="2:9">
      <c r="B32" s="540" t="s">
        <v>455</v>
      </c>
      <c r="C32" s="76"/>
      <c r="D32" s="298" t="s">
        <v>69</v>
      </c>
      <c r="E32" s="75" t="s">
        <v>90</v>
      </c>
      <c r="F32" s="180"/>
      <c r="G32" s="283"/>
      <c r="H32" s="283"/>
      <c r="I32" s="247"/>
    </row>
    <row r="33" spans="2:9" ht="12.75" thickBot="1">
      <c r="B33" s="541"/>
      <c r="C33" s="90"/>
      <c r="D33" s="365"/>
      <c r="E33" s="261" t="s">
        <v>74</v>
      </c>
      <c r="F33" s="180"/>
      <c r="G33" s="283"/>
      <c r="H33" s="283"/>
      <c r="I33" s="247"/>
    </row>
    <row r="34" spans="2:9">
      <c r="B34" s="232"/>
      <c r="C34" s="43"/>
      <c r="D34" s="366"/>
      <c r="E34" s="367"/>
      <c r="F34" s="180"/>
      <c r="G34" s="368"/>
      <c r="H34" s="368"/>
      <c r="I34" s="247"/>
    </row>
    <row r="35" spans="2:9">
      <c r="B35" s="236" t="s">
        <v>91</v>
      </c>
      <c r="C35" s="44"/>
      <c r="D35" s="369">
        <v>20</v>
      </c>
      <c r="E35" s="369">
        <v>2666129.7799999998</v>
      </c>
      <c r="F35" s="247"/>
      <c r="H35" s="368"/>
      <c r="I35" s="247"/>
    </row>
    <row r="36" spans="2:9">
      <c r="B36" s="236" t="s">
        <v>92</v>
      </c>
      <c r="C36" s="44"/>
      <c r="D36" s="369">
        <v>4171</v>
      </c>
      <c r="E36" s="369">
        <v>478348050.69000047</v>
      </c>
      <c r="F36" s="247"/>
      <c r="H36" s="368"/>
      <c r="I36" s="180"/>
    </row>
    <row r="37" spans="2:9" ht="12.75" thickBot="1">
      <c r="B37" s="42"/>
      <c r="C37" s="370"/>
      <c r="D37" s="371"/>
      <c r="E37" s="372"/>
      <c r="F37" s="180"/>
      <c r="G37" s="373"/>
      <c r="H37" s="373"/>
      <c r="I37" s="180"/>
    </row>
    <row r="38" spans="2:9">
      <c r="B38" s="31" t="s">
        <v>93</v>
      </c>
      <c r="C38" s="374"/>
      <c r="D38" s="374"/>
      <c r="E38" s="180"/>
      <c r="F38" s="180"/>
      <c r="G38" s="373"/>
      <c r="H38" s="373"/>
      <c r="I38" s="180"/>
    </row>
    <row r="39" spans="2:9" ht="12.75" thickBot="1">
      <c r="B39" s="289"/>
      <c r="C39" s="373"/>
      <c r="D39" s="375"/>
      <c r="E39" s="375"/>
      <c r="F39" s="376"/>
      <c r="G39" s="373"/>
      <c r="H39" s="373"/>
      <c r="I39" s="180"/>
    </row>
    <row r="40" spans="2:9">
      <c r="B40" s="540" t="s">
        <v>456</v>
      </c>
      <c r="C40" s="76"/>
      <c r="D40" s="298" t="s">
        <v>69</v>
      </c>
      <c r="E40" s="75" t="s">
        <v>94</v>
      </c>
      <c r="F40" s="376"/>
      <c r="G40" s="373"/>
      <c r="H40" s="373"/>
      <c r="I40" s="180"/>
    </row>
    <row r="41" spans="2:9" ht="12.75" thickBot="1">
      <c r="B41" s="541"/>
      <c r="C41" s="90"/>
      <c r="D41" s="365"/>
      <c r="E41" s="261" t="s">
        <v>74</v>
      </c>
      <c r="F41" s="376"/>
      <c r="G41" s="373"/>
      <c r="H41" s="373"/>
      <c r="I41" s="180"/>
    </row>
    <row r="42" spans="2:9">
      <c r="B42" s="377"/>
      <c r="C42" s="43"/>
      <c r="D42" s="378"/>
      <c r="E42" s="379"/>
      <c r="F42" s="376"/>
      <c r="G42" s="373"/>
      <c r="H42" s="373"/>
      <c r="I42" s="180"/>
    </row>
    <row r="43" spans="2:9">
      <c r="B43" s="236" t="s">
        <v>95</v>
      </c>
      <c r="C43" s="44"/>
      <c r="D43" s="369">
        <v>0</v>
      </c>
      <c r="E43" s="369">
        <v>0</v>
      </c>
      <c r="G43" s="373"/>
      <c r="H43" s="373"/>
      <c r="I43" s="180"/>
    </row>
    <row r="44" spans="2:9">
      <c r="B44" s="236" t="s">
        <v>96</v>
      </c>
      <c r="C44" s="44"/>
      <c r="D44" s="369">
        <v>0</v>
      </c>
      <c r="E44" s="369">
        <v>0</v>
      </c>
      <c r="G44" s="373"/>
      <c r="H44" s="373"/>
      <c r="I44" s="180"/>
    </row>
    <row r="45" spans="2:9">
      <c r="B45" s="236" t="s">
        <v>97</v>
      </c>
      <c r="C45" s="44"/>
      <c r="D45" s="369">
        <v>0</v>
      </c>
      <c r="E45" s="369">
        <v>0</v>
      </c>
      <c r="G45" s="373"/>
      <c r="H45" s="373"/>
      <c r="I45" s="180"/>
    </row>
    <row r="46" spans="2:9" ht="12.75" thickBot="1">
      <c r="B46" s="380"/>
      <c r="C46" s="370"/>
      <c r="D46" s="381"/>
      <c r="E46" s="382"/>
      <c r="F46" s="373"/>
      <c r="G46" s="373"/>
      <c r="H46" s="373"/>
      <c r="I46" s="180"/>
    </row>
    <row r="47" spans="2:9" ht="12.75" thickBot="1">
      <c r="B47" s="180"/>
      <c r="C47" s="180"/>
      <c r="D47" s="180"/>
      <c r="E47" s="180"/>
      <c r="F47" s="373"/>
      <c r="G47" s="373"/>
      <c r="H47" s="373"/>
      <c r="I47" s="180"/>
    </row>
    <row r="48" spans="2:9">
      <c r="B48" s="540" t="s">
        <v>457</v>
      </c>
      <c r="C48" s="76"/>
      <c r="D48" s="298" t="s">
        <v>69</v>
      </c>
      <c r="E48" s="75" t="s">
        <v>70</v>
      </c>
      <c r="F48" s="373"/>
      <c r="G48" s="373"/>
      <c r="H48" s="373"/>
      <c r="I48" s="180"/>
    </row>
    <row r="49" spans="2:9" ht="12.75" thickBot="1">
      <c r="B49" s="541"/>
      <c r="C49" s="74"/>
      <c r="D49" s="72"/>
      <c r="E49" s="72" t="s">
        <v>74</v>
      </c>
      <c r="F49" s="373"/>
      <c r="G49" s="373"/>
      <c r="H49" s="373"/>
      <c r="I49" s="180"/>
    </row>
    <row r="50" spans="2:9">
      <c r="B50" s="383"/>
      <c r="C50" s="384"/>
      <c r="D50" s="385"/>
      <c r="E50" s="386"/>
      <c r="F50" s="373"/>
      <c r="G50" s="373"/>
      <c r="H50" s="373"/>
      <c r="I50" s="180"/>
    </row>
    <row r="51" spans="2:9">
      <c r="B51" s="236" t="s">
        <v>98</v>
      </c>
      <c r="C51" s="44"/>
      <c r="D51" s="369">
        <v>0</v>
      </c>
      <c r="E51" s="369">
        <v>0</v>
      </c>
      <c r="G51" s="373"/>
      <c r="H51" s="373"/>
      <c r="I51" s="180"/>
    </row>
    <row r="52" spans="2:9">
      <c r="B52" s="236"/>
      <c r="C52" s="44"/>
      <c r="D52" s="387"/>
      <c r="E52" s="388"/>
      <c r="F52" s="373"/>
      <c r="G52" s="373"/>
      <c r="H52" s="373"/>
      <c r="I52" s="180"/>
    </row>
    <row r="53" spans="2:9">
      <c r="B53" s="236" t="s">
        <v>99</v>
      </c>
      <c r="C53" s="44"/>
      <c r="D53" s="369">
        <v>0</v>
      </c>
      <c r="E53" s="369">
        <v>0</v>
      </c>
      <c r="G53" s="373"/>
      <c r="H53" s="373"/>
      <c r="I53" s="180"/>
    </row>
    <row r="54" spans="2:9">
      <c r="B54" s="236" t="s">
        <v>100</v>
      </c>
      <c r="C54" s="44"/>
      <c r="D54" s="369">
        <v>0</v>
      </c>
      <c r="E54" s="369">
        <v>0</v>
      </c>
      <c r="G54" s="373"/>
      <c r="H54" s="373"/>
      <c r="I54" s="180"/>
    </row>
    <row r="55" spans="2:9">
      <c r="B55" s="236" t="s">
        <v>101</v>
      </c>
      <c r="C55" s="44"/>
      <c r="D55" s="369">
        <v>0</v>
      </c>
      <c r="E55" s="369">
        <v>0</v>
      </c>
      <c r="I55" s="180"/>
    </row>
    <row r="56" spans="2:9">
      <c r="B56" s="236"/>
      <c r="C56" s="44"/>
      <c r="D56" s="387"/>
      <c r="E56" s="388"/>
      <c r="F56" s="373"/>
      <c r="G56" s="373"/>
      <c r="H56" s="373"/>
      <c r="I56" s="180"/>
    </row>
    <row r="57" spans="2:9">
      <c r="B57" s="236" t="s">
        <v>102</v>
      </c>
      <c r="C57" s="44"/>
      <c r="D57" s="369">
        <v>0</v>
      </c>
      <c r="E57" s="369">
        <v>0</v>
      </c>
      <c r="G57" s="373"/>
      <c r="H57" s="373"/>
      <c r="I57" s="180"/>
    </row>
    <row r="58" spans="2:9" ht="12.75" thickBot="1">
      <c r="B58" s="42"/>
      <c r="C58" s="370"/>
      <c r="D58" s="389"/>
      <c r="E58" s="390"/>
      <c r="F58" s="373"/>
      <c r="G58" s="373"/>
      <c r="H58" s="373"/>
      <c r="I58" s="180"/>
    </row>
    <row r="59" spans="2:9">
      <c r="I59" s="180"/>
    </row>
    <row r="60" spans="2:9">
      <c r="I60" s="180"/>
    </row>
    <row r="62" spans="2:9">
      <c r="I62" s="180"/>
    </row>
    <row r="63" spans="2:9">
      <c r="I63" s="180"/>
    </row>
    <row r="64" spans="2:9">
      <c r="I64" s="180"/>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7" orientation="landscape" r:id="rId1"/>
  <headerFooter>
    <oddHeader>&amp;CCovered Bond Investors' Report - March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topLeftCell="E4" zoomScaleNormal="100" workbookViewId="0">
      <selection activeCell="J18" sqref="J18:L19"/>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58.140625" style="11" bestFit="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97" t="s">
        <v>103</v>
      </c>
      <c r="C2" s="76"/>
      <c r="D2" s="298" t="s">
        <v>69</v>
      </c>
      <c r="E2" s="75" t="s">
        <v>75</v>
      </c>
      <c r="F2" s="297" t="s">
        <v>70</v>
      </c>
      <c r="G2" s="75" t="s">
        <v>75</v>
      </c>
      <c r="I2" s="230"/>
      <c r="J2" s="75" t="s">
        <v>105</v>
      </c>
      <c r="K2" s="86" t="s">
        <v>70</v>
      </c>
    </row>
    <row r="3" spans="2:12" ht="13.5" thickBot="1">
      <c r="B3" s="71" t="s">
        <v>106</v>
      </c>
      <c r="C3" s="74"/>
      <c r="D3" s="73" t="s">
        <v>107</v>
      </c>
      <c r="E3" s="72" t="s">
        <v>108</v>
      </c>
      <c r="F3" s="71" t="s">
        <v>74</v>
      </c>
      <c r="G3" s="72" t="s">
        <v>109</v>
      </c>
      <c r="I3" s="89" t="s">
        <v>104</v>
      </c>
      <c r="J3" s="231" t="s">
        <v>110</v>
      </c>
      <c r="K3" s="231" t="s">
        <v>110</v>
      </c>
    </row>
    <row r="4" spans="2:12" ht="13.5" thickBot="1">
      <c r="B4" s="548" t="s">
        <v>111</v>
      </c>
      <c r="C4" s="549"/>
      <c r="D4" s="78">
        <v>1829</v>
      </c>
      <c r="E4" s="70">
        <v>0.53</v>
      </c>
      <c r="F4" s="233">
        <v>89594849.450000003</v>
      </c>
      <c r="G4" s="234">
        <v>0.23</v>
      </c>
      <c r="I4" s="71"/>
      <c r="J4" s="235"/>
      <c r="K4" s="72" t="s">
        <v>74</v>
      </c>
    </row>
    <row r="5" spans="2:12">
      <c r="B5" s="550" t="s">
        <v>112</v>
      </c>
      <c r="C5" s="551"/>
      <c r="D5" s="237">
        <v>133530</v>
      </c>
      <c r="E5" s="238">
        <v>38.85</v>
      </c>
      <c r="F5" s="239">
        <v>15548845175.65</v>
      </c>
      <c r="G5" s="240">
        <v>40</v>
      </c>
      <c r="I5" s="232" t="s">
        <v>113</v>
      </c>
      <c r="J5" s="241">
        <v>33124</v>
      </c>
      <c r="K5" s="242">
        <v>3372667901.6300001</v>
      </c>
    </row>
    <row r="6" spans="2:12">
      <c r="B6" s="550" t="s">
        <v>114</v>
      </c>
      <c r="C6" s="551"/>
      <c r="D6" s="237">
        <v>97254</v>
      </c>
      <c r="E6" s="238">
        <v>28.3</v>
      </c>
      <c r="F6" s="239">
        <v>12073579781.33</v>
      </c>
      <c r="G6" s="240">
        <v>31.06</v>
      </c>
      <c r="I6" s="322" t="s">
        <v>447</v>
      </c>
      <c r="J6" s="243">
        <v>3292</v>
      </c>
      <c r="K6" s="243">
        <v>323796762.20806146</v>
      </c>
      <c r="L6" s="244"/>
    </row>
    <row r="7" spans="2:12" ht="13.5" thickBot="1">
      <c r="B7" s="550" t="s">
        <v>115</v>
      </c>
      <c r="C7" s="551"/>
      <c r="D7" s="237">
        <v>111049</v>
      </c>
      <c r="E7" s="238">
        <v>32.31</v>
      </c>
      <c r="F7" s="239">
        <v>11161956346.5</v>
      </c>
      <c r="G7" s="240">
        <v>28.72</v>
      </c>
      <c r="I7" s="42" t="s">
        <v>116</v>
      </c>
      <c r="J7" s="245">
        <v>2943</v>
      </c>
      <c r="K7" s="245">
        <v>378679509.56000042</v>
      </c>
      <c r="L7" s="244"/>
    </row>
    <row r="8" spans="2:12" ht="13.5" thickBot="1">
      <c r="B8" s="456" t="s">
        <v>117</v>
      </c>
      <c r="C8" s="457"/>
      <c r="D8" s="237">
        <v>16</v>
      </c>
      <c r="E8" s="238">
        <v>0</v>
      </c>
      <c r="F8" s="239">
        <v>-1751.87</v>
      </c>
      <c r="G8" s="240">
        <v>0</v>
      </c>
      <c r="I8" s="246"/>
      <c r="J8" s="246"/>
      <c r="K8" s="246"/>
      <c r="L8" s="247"/>
    </row>
    <row r="9" spans="2:12" ht="13.5" thickBot="1">
      <c r="B9" s="552" t="s">
        <v>89</v>
      </c>
      <c r="C9" s="553"/>
      <c r="D9" s="248">
        <v>343678</v>
      </c>
      <c r="E9" s="249">
        <v>100</v>
      </c>
      <c r="F9" s="250">
        <v>38873974401.059998</v>
      </c>
      <c r="G9" s="251">
        <v>100</v>
      </c>
      <c r="I9" s="252"/>
      <c r="J9" s="252"/>
      <c r="K9" s="252"/>
      <c r="L9" s="247"/>
    </row>
    <row r="10" spans="2:12">
      <c r="B10" s="554"/>
      <c r="C10" s="554"/>
      <c r="D10" s="253"/>
      <c r="E10" s="254"/>
      <c r="F10" s="253"/>
      <c r="G10" s="254"/>
      <c r="I10" s="252"/>
      <c r="J10" s="255"/>
      <c r="K10" s="252"/>
      <c r="L10" s="247"/>
    </row>
    <row r="11" spans="2:12" ht="13.5" thickBot="1">
      <c r="B11" s="547"/>
      <c r="C11" s="547"/>
      <c r="D11" s="547"/>
      <c r="E11" s="547"/>
      <c r="F11" s="547"/>
      <c r="G11" s="547"/>
      <c r="I11" s="256"/>
      <c r="J11" s="256"/>
      <c r="K11" s="257"/>
    </row>
    <row r="12" spans="2:12" ht="24">
      <c r="B12" s="299" t="s">
        <v>354</v>
      </c>
      <c r="C12" s="76"/>
      <c r="D12" s="298" t="s">
        <v>69</v>
      </c>
      <c r="E12" s="86" t="s">
        <v>75</v>
      </c>
      <c r="F12" s="299" t="s">
        <v>70</v>
      </c>
      <c r="G12" s="86" t="s">
        <v>75</v>
      </c>
      <c r="H12" s="175"/>
      <c r="I12" s="258" t="s">
        <v>118</v>
      </c>
      <c r="J12" s="258" t="s">
        <v>119</v>
      </c>
      <c r="K12" s="258" t="s">
        <v>120</v>
      </c>
      <c r="L12" s="259" t="s">
        <v>121</v>
      </c>
    </row>
    <row r="13" spans="2:12" ht="13.5" thickBot="1">
      <c r="B13" s="260" t="s">
        <v>106</v>
      </c>
      <c r="C13" s="90"/>
      <c r="D13" s="73" t="s">
        <v>107</v>
      </c>
      <c r="E13" s="261" t="s">
        <v>108</v>
      </c>
      <c r="F13" s="260" t="s">
        <v>74</v>
      </c>
      <c r="G13" s="261" t="s">
        <v>109</v>
      </c>
      <c r="H13" s="262"/>
      <c r="I13" s="263"/>
      <c r="J13" s="263" t="s">
        <v>75</v>
      </c>
      <c r="K13" s="263" t="s">
        <v>75</v>
      </c>
      <c r="L13" s="264" t="s">
        <v>75</v>
      </c>
    </row>
    <row r="14" spans="2:12" ht="13.5" thickBot="1">
      <c r="B14" s="455" t="s">
        <v>122</v>
      </c>
      <c r="C14" s="87"/>
      <c r="D14" s="265">
        <v>127609</v>
      </c>
      <c r="E14" s="234">
        <v>37.130000000000003</v>
      </c>
      <c r="F14" s="266">
        <v>18124314425</v>
      </c>
      <c r="G14" s="234">
        <v>46.62</v>
      </c>
      <c r="H14" s="267"/>
      <c r="I14" s="268" t="s">
        <v>124</v>
      </c>
      <c r="J14" s="269"/>
      <c r="K14" s="269"/>
      <c r="L14" s="270"/>
    </row>
    <row r="15" spans="2:12" ht="13.5" thickBot="1">
      <c r="B15" s="42" t="s">
        <v>123</v>
      </c>
      <c r="C15" s="88"/>
      <c r="D15" s="271">
        <v>216069</v>
      </c>
      <c r="E15" s="240">
        <v>62.87</v>
      </c>
      <c r="F15" s="272">
        <v>20749659976.060001</v>
      </c>
      <c r="G15" s="240">
        <v>53.38</v>
      </c>
      <c r="I15" s="273" t="s">
        <v>125</v>
      </c>
      <c r="J15" s="274">
        <v>2.2287397310843136E-2</v>
      </c>
      <c r="K15" s="274">
        <v>7.5872788787903156E-2</v>
      </c>
      <c r="L15" s="274">
        <v>0.27767621485723315</v>
      </c>
    </row>
    <row r="16" spans="2:12" ht="13.5" thickBot="1">
      <c r="B16" s="458" t="s">
        <v>89</v>
      </c>
      <c r="C16" s="45"/>
      <c r="D16" s="275">
        <v>343678</v>
      </c>
      <c r="E16" s="276">
        <v>100</v>
      </c>
      <c r="F16" s="275">
        <v>38873974401.059998</v>
      </c>
      <c r="G16" s="276">
        <v>100</v>
      </c>
      <c r="I16" s="273" t="s">
        <v>126</v>
      </c>
      <c r="J16" s="274">
        <v>2.7027069338226056E-2</v>
      </c>
      <c r="K16" s="274">
        <v>7.8223788901429114E-2</v>
      </c>
      <c r="L16" s="274">
        <v>0.28121450556239225</v>
      </c>
    </row>
    <row r="17" spans="2:12" ht="13.5" thickBot="1">
      <c r="B17" s="31"/>
      <c r="C17" s="277"/>
      <c r="D17" s="278"/>
      <c r="E17" s="279"/>
      <c r="F17" s="278"/>
      <c r="G17" s="279"/>
      <c r="I17" s="268" t="s">
        <v>127</v>
      </c>
      <c r="J17" s="280"/>
      <c r="K17" s="281"/>
      <c r="L17" s="282"/>
    </row>
    <row r="18" spans="2:12" ht="13.5" thickBot="1">
      <c r="H18" s="283"/>
      <c r="I18" s="273" t="s">
        <v>125</v>
      </c>
      <c r="J18" s="284">
        <v>1.9457616262418247E-2</v>
      </c>
      <c r="K18" s="284">
        <v>6.7034210092357771E-2</v>
      </c>
      <c r="L18" s="284">
        <v>0.25380660583827841</v>
      </c>
    </row>
    <row r="19" spans="2:12" ht="13.5" thickBot="1">
      <c r="B19" s="297" t="s">
        <v>128</v>
      </c>
      <c r="C19" s="76"/>
      <c r="D19" s="298" t="s">
        <v>69</v>
      </c>
      <c r="E19" s="75" t="s">
        <v>75</v>
      </c>
      <c r="F19" s="297" t="s">
        <v>70</v>
      </c>
      <c r="G19" s="75" t="s">
        <v>75</v>
      </c>
      <c r="H19" s="283"/>
      <c r="I19" s="285" t="s">
        <v>126</v>
      </c>
      <c r="J19" s="286">
        <v>2.3358523984270838E-2</v>
      </c>
      <c r="K19" s="286">
        <v>6.932437883430298E-2</v>
      </c>
      <c r="L19" s="286">
        <v>0.2596047379275721</v>
      </c>
    </row>
    <row r="20" spans="2:12" ht="13.5" thickBot="1">
      <c r="B20" s="260" t="s">
        <v>106</v>
      </c>
      <c r="C20" s="90"/>
      <c r="D20" s="73" t="s">
        <v>107</v>
      </c>
      <c r="E20" s="72" t="s">
        <v>108</v>
      </c>
      <c r="F20" s="71" t="s">
        <v>74</v>
      </c>
      <c r="G20" s="72" t="s">
        <v>109</v>
      </c>
      <c r="H20" s="262"/>
      <c r="I20" s="31" t="s">
        <v>468</v>
      </c>
      <c r="J20" s="287"/>
      <c r="K20" s="287"/>
      <c r="L20" s="287"/>
    </row>
    <row r="21" spans="2:12">
      <c r="B21" s="455" t="s">
        <v>129</v>
      </c>
      <c r="C21" s="43"/>
      <c r="D21" s="288">
        <v>181873</v>
      </c>
      <c r="E21" s="240">
        <v>52.92</v>
      </c>
      <c r="F21" s="266">
        <v>19251872805.130001</v>
      </c>
      <c r="G21" s="240">
        <v>49.52</v>
      </c>
      <c r="H21" s="267"/>
      <c r="J21" s="290"/>
      <c r="K21" s="291"/>
      <c r="L21" s="290"/>
    </row>
    <row r="22" spans="2:12">
      <c r="B22" s="456" t="s">
        <v>130</v>
      </c>
      <c r="C22" s="44"/>
      <c r="D22" s="292">
        <v>150295</v>
      </c>
      <c r="E22" s="240">
        <v>43.73</v>
      </c>
      <c r="F22" s="272">
        <v>19244635294.380001</v>
      </c>
      <c r="G22" s="240">
        <v>49.51</v>
      </c>
      <c r="I22" s="289"/>
      <c r="J22" s="290"/>
      <c r="K22" s="291"/>
      <c r="L22" s="290"/>
    </row>
    <row r="23" spans="2:12" ht="13.5" thickBot="1">
      <c r="B23" s="456" t="s">
        <v>117</v>
      </c>
      <c r="C23" s="44"/>
      <c r="D23" s="292">
        <v>11510</v>
      </c>
      <c r="E23" s="240">
        <v>3.35</v>
      </c>
      <c r="F23" s="272">
        <v>377466301.55000001</v>
      </c>
      <c r="G23" s="240">
        <v>0.97</v>
      </c>
      <c r="I23" s="289"/>
    </row>
    <row r="24" spans="2:12" ht="13.5" thickBot="1">
      <c r="B24" s="458" t="s">
        <v>89</v>
      </c>
      <c r="C24" s="46"/>
      <c r="D24" s="91">
        <v>343678</v>
      </c>
      <c r="E24" s="293">
        <v>100</v>
      </c>
      <c r="F24" s="85">
        <v>38873974401.059998</v>
      </c>
      <c r="G24" s="293">
        <v>100</v>
      </c>
    </row>
    <row r="25" spans="2:12">
      <c r="B25" s="31"/>
      <c r="C25" s="294"/>
      <c r="D25" s="295"/>
      <c r="E25" s="296"/>
      <c r="F25" s="295"/>
      <c r="G25" s="296"/>
    </row>
    <row r="26" spans="2:12" ht="12.75" customHeight="1" thickBot="1">
      <c r="H26" s="283"/>
    </row>
    <row r="27" spans="2:12" ht="13.5" customHeight="1">
      <c r="B27" s="542" t="s">
        <v>131</v>
      </c>
      <c r="C27" s="543"/>
      <c r="D27" s="298" t="s">
        <v>69</v>
      </c>
      <c r="E27" s="75" t="s">
        <v>75</v>
      </c>
      <c r="F27" s="297" t="s">
        <v>70</v>
      </c>
      <c r="G27" s="75" t="s">
        <v>75</v>
      </c>
      <c r="I27" s="540" t="s">
        <v>132</v>
      </c>
      <c r="J27" s="544"/>
    </row>
    <row r="28" spans="2:12" ht="13.5" thickBot="1">
      <c r="B28" s="71" t="s">
        <v>74</v>
      </c>
      <c r="C28" s="74"/>
      <c r="D28" s="73" t="s">
        <v>107</v>
      </c>
      <c r="E28" s="72" t="s">
        <v>108</v>
      </c>
      <c r="F28" s="71" t="s">
        <v>74</v>
      </c>
      <c r="G28" s="72" t="s">
        <v>109</v>
      </c>
      <c r="I28" s="545"/>
      <c r="J28" s="546"/>
    </row>
    <row r="29" spans="2:12">
      <c r="B29" s="77" t="s">
        <v>133</v>
      </c>
      <c r="C29" s="92"/>
      <c r="D29" s="79">
        <v>77386</v>
      </c>
      <c r="E29" s="303">
        <v>22.52</v>
      </c>
      <c r="F29" s="79">
        <v>2099826463.74</v>
      </c>
      <c r="G29" s="303">
        <v>5.4</v>
      </c>
      <c r="I29" s="304" t="s">
        <v>134</v>
      </c>
      <c r="J29" s="305">
        <v>4.24E-2</v>
      </c>
    </row>
    <row r="30" spans="2:12">
      <c r="B30" s="306" t="s">
        <v>135</v>
      </c>
      <c r="C30" s="93"/>
      <c r="D30" s="307">
        <v>100308</v>
      </c>
      <c r="E30" s="177">
        <v>29.19</v>
      </c>
      <c r="F30" s="307">
        <v>7530209136.9399996</v>
      </c>
      <c r="G30" s="177">
        <v>19.37</v>
      </c>
      <c r="I30" s="308" t="s">
        <v>136</v>
      </c>
      <c r="J30" s="309">
        <v>39874</v>
      </c>
    </row>
    <row r="31" spans="2:12">
      <c r="B31" s="306" t="s">
        <v>137</v>
      </c>
      <c r="C31" s="93"/>
      <c r="D31" s="307">
        <v>81553</v>
      </c>
      <c r="E31" s="177">
        <v>23.73</v>
      </c>
      <c r="F31" s="307">
        <v>10020938413.85</v>
      </c>
      <c r="G31" s="177">
        <v>25.78</v>
      </c>
      <c r="I31" s="308" t="s">
        <v>138</v>
      </c>
      <c r="J31" s="310">
        <v>4.6899999999999997E-2</v>
      </c>
      <c r="K31" s="311"/>
    </row>
    <row r="32" spans="2:12" ht="13.5" thickBot="1">
      <c r="B32" s="306" t="s">
        <v>139</v>
      </c>
      <c r="C32" s="93"/>
      <c r="D32" s="307">
        <v>43552</v>
      </c>
      <c r="E32" s="177">
        <v>12.67</v>
      </c>
      <c r="F32" s="307">
        <v>7468559830.9099998</v>
      </c>
      <c r="G32" s="177">
        <v>19.21</v>
      </c>
      <c r="I32" s="312" t="s">
        <v>140</v>
      </c>
      <c r="J32" s="313">
        <v>39846</v>
      </c>
      <c r="K32" s="311"/>
    </row>
    <row r="33" spans="2:11">
      <c r="B33" s="306" t="s">
        <v>141</v>
      </c>
      <c r="C33" s="93"/>
      <c r="D33" s="307">
        <v>19582</v>
      </c>
      <c r="E33" s="177">
        <v>5.7</v>
      </c>
      <c r="F33" s="307">
        <v>4330107221</v>
      </c>
      <c r="G33" s="177">
        <v>11.14</v>
      </c>
    </row>
    <row r="34" spans="2:11">
      <c r="B34" s="306" t="s">
        <v>142</v>
      </c>
      <c r="C34" s="93"/>
      <c r="D34" s="307">
        <v>8988</v>
      </c>
      <c r="E34" s="177">
        <v>2.62</v>
      </c>
      <c r="F34" s="307">
        <v>2439312764.7199998</v>
      </c>
      <c r="G34" s="177">
        <v>6.27</v>
      </c>
    </row>
    <row r="35" spans="2:11">
      <c r="B35" s="306" t="s">
        <v>143</v>
      </c>
      <c r="C35" s="93"/>
      <c r="D35" s="307">
        <v>4910</v>
      </c>
      <c r="E35" s="177">
        <v>1.43</v>
      </c>
      <c r="F35" s="307">
        <v>1577585599.28</v>
      </c>
      <c r="G35" s="177">
        <v>4.0599999999999996</v>
      </c>
      <c r="I35" s="314"/>
      <c r="J35" s="314"/>
      <c r="K35" s="315"/>
    </row>
    <row r="36" spans="2:11">
      <c r="B36" s="306" t="s">
        <v>144</v>
      </c>
      <c r="C36" s="93"/>
      <c r="D36" s="307">
        <v>2679</v>
      </c>
      <c r="E36" s="177">
        <v>0.78</v>
      </c>
      <c r="F36" s="307">
        <v>995195241.62</v>
      </c>
      <c r="G36" s="177">
        <v>2.56</v>
      </c>
      <c r="I36" s="314"/>
      <c r="J36" s="314"/>
      <c r="K36" s="315"/>
    </row>
    <row r="37" spans="2:11">
      <c r="B37" s="306" t="s">
        <v>145</v>
      </c>
      <c r="C37" s="93"/>
      <c r="D37" s="307">
        <v>1674</v>
      </c>
      <c r="E37" s="177">
        <v>0.49</v>
      </c>
      <c r="F37" s="307">
        <v>705702608.99000001</v>
      </c>
      <c r="G37" s="177">
        <v>1.82</v>
      </c>
      <c r="I37" s="316"/>
      <c r="J37" s="317"/>
      <c r="K37" s="277"/>
    </row>
    <row r="38" spans="2:11">
      <c r="B38" s="306" t="s">
        <v>146</v>
      </c>
      <c r="C38" s="93"/>
      <c r="D38" s="307">
        <v>1192</v>
      </c>
      <c r="E38" s="177">
        <v>0.35</v>
      </c>
      <c r="F38" s="307">
        <v>562882940.00999999</v>
      </c>
      <c r="G38" s="177">
        <v>1.45</v>
      </c>
      <c r="I38" s="316"/>
      <c r="J38" s="318"/>
      <c r="K38" s="277"/>
    </row>
    <row r="39" spans="2:11">
      <c r="B39" s="306" t="s">
        <v>147</v>
      </c>
      <c r="C39" s="93"/>
      <c r="D39" s="307">
        <v>711</v>
      </c>
      <c r="E39" s="177">
        <v>0.21</v>
      </c>
      <c r="F39" s="307">
        <v>367944016.55000001</v>
      </c>
      <c r="G39" s="177">
        <v>0.95</v>
      </c>
      <c r="I39" s="316"/>
      <c r="J39" s="317"/>
      <c r="K39" s="277"/>
    </row>
    <row r="40" spans="2:11">
      <c r="B40" s="306" t="s">
        <v>148</v>
      </c>
      <c r="C40" s="93"/>
      <c r="D40" s="307">
        <v>346</v>
      </c>
      <c r="E40" s="177">
        <v>0.1</v>
      </c>
      <c r="F40" s="307">
        <v>197299288.25</v>
      </c>
      <c r="G40" s="177">
        <v>0.51</v>
      </c>
      <c r="J40" s="318"/>
      <c r="K40" s="277"/>
    </row>
    <row r="41" spans="2:11">
      <c r="B41" s="306" t="s">
        <v>149</v>
      </c>
      <c r="C41" s="93"/>
      <c r="D41" s="307">
        <v>231</v>
      </c>
      <c r="E41" s="177">
        <v>7.0000000000000007E-2</v>
      </c>
      <c r="F41" s="307">
        <v>143400854.28</v>
      </c>
      <c r="G41" s="177">
        <v>0.37</v>
      </c>
    </row>
    <row r="42" spans="2:11">
      <c r="B42" s="306" t="s">
        <v>150</v>
      </c>
      <c r="C42" s="93"/>
      <c r="D42" s="307">
        <v>166</v>
      </c>
      <c r="E42" s="177">
        <v>0.05</v>
      </c>
      <c r="F42" s="307">
        <v>111038572.72</v>
      </c>
      <c r="G42" s="177">
        <v>0.28999999999999998</v>
      </c>
    </row>
    <row r="43" spans="2:11">
      <c r="B43" s="306" t="s">
        <v>151</v>
      </c>
      <c r="C43" s="93"/>
      <c r="D43" s="307">
        <v>96</v>
      </c>
      <c r="E43" s="177">
        <v>0.03</v>
      </c>
      <c r="F43" s="307">
        <v>69263879.700000003</v>
      </c>
      <c r="G43" s="177">
        <v>0.18</v>
      </c>
    </row>
    <row r="44" spans="2:11">
      <c r="B44" s="306" t="s">
        <v>152</v>
      </c>
      <c r="C44" s="93"/>
      <c r="D44" s="307">
        <v>112</v>
      </c>
      <c r="E44" s="177">
        <v>0.03</v>
      </c>
      <c r="F44" s="307">
        <v>85910149.349999994</v>
      </c>
      <c r="G44" s="177">
        <v>0.22</v>
      </c>
    </row>
    <row r="45" spans="2:11">
      <c r="B45" s="306" t="s">
        <v>153</v>
      </c>
      <c r="C45" s="93"/>
      <c r="D45" s="307">
        <v>66</v>
      </c>
      <c r="E45" s="177">
        <v>0.02</v>
      </c>
      <c r="F45" s="177">
        <v>53821091.859999999</v>
      </c>
      <c r="G45" s="177">
        <v>0.14000000000000001</v>
      </c>
    </row>
    <row r="46" spans="2:11">
      <c r="B46" s="306" t="s">
        <v>154</v>
      </c>
      <c r="C46" s="93"/>
      <c r="D46" s="307">
        <v>51</v>
      </c>
      <c r="E46" s="177">
        <v>0.01</v>
      </c>
      <c r="F46" s="177">
        <v>44067245.850000001</v>
      </c>
      <c r="G46" s="177">
        <v>0.11</v>
      </c>
    </row>
    <row r="47" spans="2:11">
      <c r="B47" s="306" t="s">
        <v>155</v>
      </c>
      <c r="C47" s="93"/>
      <c r="D47" s="307">
        <v>38</v>
      </c>
      <c r="E47" s="177">
        <v>0.01</v>
      </c>
      <c r="F47" s="177">
        <v>34762289.369999997</v>
      </c>
      <c r="G47" s="177">
        <v>0.09</v>
      </c>
    </row>
    <row r="48" spans="2:11">
      <c r="B48" s="306" t="s">
        <v>156</v>
      </c>
      <c r="C48" s="93"/>
      <c r="D48" s="307">
        <v>32</v>
      </c>
      <c r="E48" s="177">
        <v>0.01</v>
      </c>
      <c r="F48" s="177">
        <v>31138824.84</v>
      </c>
      <c r="G48" s="177">
        <v>0.08</v>
      </c>
    </row>
    <row r="49" spans="2:7" ht="13.5" thickBot="1">
      <c r="B49" s="319" t="s">
        <v>157</v>
      </c>
      <c r="C49" s="94"/>
      <c r="D49" s="320">
        <v>5</v>
      </c>
      <c r="E49" s="178">
        <v>0</v>
      </c>
      <c r="F49" s="178">
        <v>5007967.2300000004</v>
      </c>
      <c r="G49" s="178">
        <v>0.01</v>
      </c>
    </row>
    <row r="50" spans="2:7" ht="13.5" thickBot="1">
      <c r="B50" s="458" t="s">
        <v>89</v>
      </c>
      <c r="C50" s="46"/>
      <c r="D50" s="85">
        <v>343678</v>
      </c>
      <c r="E50" s="321">
        <v>100</v>
      </c>
      <c r="F50" s="91">
        <v>38873974401.059998</v>
      </c>
      <c r="G50" s="321">
        <v>100</v>
      </c>
    </row>
    <row r="51" spans="2:7">
      <c r="B51" s="24" t="str">
        <f>'[2]Raw Strats'!A29</f>
        <v>As at the report date, the maximum loan size was £ 1,003,125.00, the minimum loan size was £ -2,221.40 and the average loan size was £ 113,111.62.</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March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topLeftCell="G1" zoomScaleNormal="100" workbookViewId="0">
      <selection activeCell="H29" sqref="H29"/>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5" t="s">
        <v>158</v>
      </c>
      <c r="C2" s="298" t="s">
        <v>69</v>
      </c>
      <c r="D2" s="75" t="s">
        <v>75</v>
      </c>
      <c r="E2" s="297" t="s">
        <v>70</v>
      </c>
      <c r="F2" s="75" t="s">
        <v>75</v>
      </c>
      <c r="H2" s="230" t="s">
        <v>159</v>
      </c>
      <c r="I2" s="75" t="s">
        <v>69</v>
      </c>
      <c r="J2" s="75" t="s">
        <v>75</v>
      </c>
      <c r="K2" s="297" t="s">
        <v>70</v>
      </c>
      <c r="L2" s="75" t="s">
        <v>75</v>
      </c>
      <c r="M2" s="180"/>
    </row>
    <row r="3" spans="2:13" ht="13.5" thickBot="1">
      <c r="B3" s="261"/>
      <c r="C3" s="73" t="s">
        <v>107</v>
      </c>
      <c r="D3" s="72" t="s">
        <v>108</v>
      </c>
      <c r="E3" s="71" t="s">
        <v>74</v>
      </c>
      <c r="F3" s="72" t="s">
        <v>109</v>
      </c>
      <c r="H3" s="391" t="s">
        <v>160</v>
      </c>
      <c r="I3" s="72" t="s">
        <v>107</v>
      </c>
      <c r="J3" s="72" t="s">
        <v>108</v>
      </c>
      <c r="K3" s="71" t="s">
        <v>74</v>
      </c>
      <c r="L3" s="72" t="s">
        <v>109</v>
      </c>
      <c r="M3" s="180"/>
    </row>
    <row r="4" spans="2:13">
      <c r="B4" s="392" t="s">
        <v>161</v>
      </c>
      <c r="C4" s="393">
        <v>28432</v>
      </c>
      <c r="D4" s="394">
        <v>8.27</v>
      </c>
      <c r="E4" s="395">
        <v>1282092496.48</v>
      </c>
      <c r="F4" s="396">
        <v>3.3</v>
      </c>
      <c r="H4" s="455" t="s">
        <v>162</v>
      </c>
      <c r="I4" s="397">
        <f>'[2]Raw Strats'!B57</f>
        <v>54601</v>
      </c>
      <c r="J4" s="398">
        <f>'[2]Raw Strats'!C57</f>
        <v>15.89</v>
      </c>
      <c r="K4" s="397">
        <f>'[2]Raw Strats'!D57</f>
        <v>1665690912.0899999</v>
      </c>
      <c r="L4" s="398">
        <f>'[2]Raw Strats'!E57</f>
        <v>4.28</v>
      </c>
    </row>
    <row r="5" spans="2:13">
      <c r="B5" s="273" t="s">
        <v>163</v>
      </c>
      <c r="C5" s="393">
        <v>48228</v>
      </c>
      <c r="D5" s="394">
        <v>14.03</v>
      </c>
      <c r="E5" s="399">
        <v>3675235973.3899999</v>
      </c>
      <c r="F5" s="396">
        <v>9.4499999999999993</v>
      </c>
      <c r="H5" s="456" t="s">
        <v>164</v>
      </c>
      <c r="I5" s="400">
        <f>'[2]Raw Strats'!B58</f>
        <v>76195</v>
      </c>
      <c r="J5" s="394">
        <f>'[2]Raw Strats'!C58</f>
        <v>22.17</v>
      </c>
      <c r="K5" s="400">
        <f>'[2]Raw Strats'!D58</f>
        <v>6159362657.4399996</v>
      </c>
      <c r="L5" s="394">
        <f>'[2]Raw Strats'!E58</f>
        <v>15.84</v>
      </c>
    </row>
    <row r="6" spans="2:13">
      <c r="B6" s="273" t="s">
        <v>165</v>
      </c>
      <c r="C6" s="393">
        <v>63015</v>
      </c>
      <c r="D6" s="394">
        <v>18.34</v>
      </c>
      <c r="E6" s="399">
        <v>6249966145.5100002</v>
      </c>
      <c r="F6" s="396">
        <v>16.079999999999998</v>
      </c>
      <c r="H6" s="456" t="s">
        <v>166</v>
      </c>
      <c r="I6" s="400">
        <f>'[2]Raw Strats'!B59</f>
        <v>115380</v>
      </c>
      <c r="J6" s="394">
        <f>'[2]Raw Strats'!C59</f>
        <v>33.57</v>
      </c>
      <c r="K6" s="400">
        <f>'[2]Raw Strats'!D59</f>
        <v>15651896492.450001</v>
      </c>
      <c r="L6" s="394">
        <f>'[2]Raw Strats'!E59</f>
        <v>40.26</v>
      </c>
    </row>
    <row r="7" spans="2:13">
      <c r="B7" s="273" t="s">
        <v>167</v>
      </c>
      <c r="C7" s="393">
        <v>82124</v>
      </c>
      <c r="D7" s="394">
        <v>23.9</v>
      </c>
      <c r="E7" s="399">
        <v>10481501035.450001</v>
      </c>
      <c r="F7" s="396">
        <v>26.96</v>
      </c>
      <c r="H7" s="456" t="s">
        <v>168</v>
      </c>
      <c r="I7" s="400">
        <f>'[2]Raw Strats'!B60</f>
        <v>25178</v>
      </c>
      <c r="J7" s="394">
        <f>'[2]Raw Strats'!C60</f>
        <v>7.33</v>
      </c>
      <c r="K7" s="400">
        <f>'[2]Raw Strats'!D60</f>
        <v>3831898057.9899998</v>
      </c>
      <c r="L7" s="394">
        <f>'[2]Raw Strats'!E60</f>
        <v>9.86</v>
      </c>
    </row>
    <row r="8" spans="2:13">
      <c r="B8" s="273" t="s">
        <v>169</v>
      </c>
      <c r="C8" s="393">
        <v>72430</v>
      </c>
      <c r="D8" s="394">
        <v>21.07</v>
      </c>
      <c r="E8" s="399">
        <v>10633894576.17</v>
      </c>
      <c r="F8" s="396">
        <v>27.35</v>
      </c>
      <c r="H8" s="456" t="s">
        <v>170</v>
      </c>
      <c r="I8" s="400">
        <f>'[2]Raw Strats'!B61</f>
        <v>27455</v>
      </c>
      <c r="J8" s="394">
        <f>'[2]Raw Strats'!C61</f>
        <v>7.99</v>
      </c>
      <c r="K8" s="400">
        <f>'[2]Raw Strats'!D61</f>
        <v>4204084579.79</v>
      </c>
      <c r="L8" s="394">
        <f>'[2]Raw Strats'!E61</f>
        <v>10.81</v>
      </c>
    </row>
    <row r="9" spans="2:13">
      <c r="B9" s="273" t="s">
        <v>171</v>
      </c>
      <c r="C9" s="393">
        <v>28104</v>
      </c>
      <c r="D9" s="394">
        <v>8.18</v>
      </c>
      <c r="E9" s="399">
        <v>3776478235.3299999</v>
      </c>
      <c r="F9" s="396">
        <v>9.7100000000000009</v>
      </c>
      <c r="H9" s="456" t="s">
        <v>172</v>
      </c>
      <c r="I9" s="400">
        <f>'[2]Raw Strats'!B62</f>
        <v>17093</v>
      </c>
      <c r="J9" s="394">
        <f>'[2]Raw Strats'!C62</f>
        <v>4.97</v>
      </c>
      <c r="K9" s="400">
        <f>'[2]Raw Strats'!D62</f>
        <v>2588144424.8299999</v>
      </c>
      <c r="L9" s="394">
        <f>'[2]Raw Strats'!E62</f>
        <v>6.66</v>
      </c>
    </row>
    <row r="10" spans="2:13">
      <c r="B10" s="273" t="s">
        <v>173</v>
      </c>
      <c r="C10" s="393">
        <v>21209</v>
      </c>
      <c r="D10" s="394">
        <v>6.17</v>
      </c>
      <c r="E10" s="399">
        <v>2758332267.9299998</v>
      </c>
      <c r="F10" s="396">
        <v>7.1</v>
      </c>
      <c r="H10" s="456" t="s">
        <v>174</v>
      </c>
      <c r="I10" s="400">
        <f>'[2]Raw Strats'!B63</f>
        <v>13679</v>
      </c>
      <c r="J10" s="394">
        <f>'[2]Raw Strats'!C63</f>
        <v>3.98</v>
      </c>
      <c r="K10" s="400">
        <f>'[2]Raw Strats'!D63</f>
        <v>2295949181.7199998</v>
      </c>
      <c r="L10" s="394">
        <f>'[2]Raw Strats'!E63</f>
        <v>5.91</v>
      </c>
    </row>
    <row r="11" spans="2:13">
      <c r="B11" s="273" t="s">
        <v>175</v>
      </c>
      <c r="C11" s="393">
        <v>129</v>
      </c>
      <c r="D11" s="394">
        <v>0.04</v>
      </c>
      <c r="E11" s="399">
        <v>15690654.449999999</v>
      </c>
      <c r="F11" s="396">
        <v>0.04</v>
      </c>
      <c r="H11" s="456" t="s">
        <v>176</v>
      </c>
      <c r="I11" s="400">
        <f>'[2]Raw Strats'!B64</f>
        <v>13989</v>
      </c>
      <c r="J11" s="394">
        <f>'[2]Raw Strats'!C64</f>
        <v>4.07</v>
      </c>
      <c r="K11" s="400">
        <f>'[2]Raw Strats'!D64</f>
        <v>2476618389.46</v>
      </c>
      <c r="L11" s="394">
        <f>'[2]Raw Strats'!E64</f>
        <v>6.37</v>
      </c>
    </row>
    <row r="12" spans="2:13" ht="13.5" thickBot="1">
      <c r="B12" s="273" t="s">
        <v>177</v>
      </c>
      <c r="C12" s="393">
        <v>5</v>
      </c>
      <c r="D12" s="394">
        <v>0</v>
      </c>
      <c r="E12" s="399">
        <v>705618.16</v>
      </c>
      <c r="F12" s="396">
        <v>0</v>
      </c>
      <c r="H12" s="456" t="s">
        <v>117</v>
      </c>
      <c r="I12" s="400">
        <f>'[2]Raw Strats'!B65</f>
        <v>108</v>
      </c>
      <c r="J12" s="394">
        <f>'[2]Raw Strats'!C65</f>
        <v>0.03</v>
      </c>
      <c r="K12" s="400">
        <f>'[2]Raw Strats'!D65</f>
        <v>329705.28999999998</v>
      </c>
      <c r="L12" s="394">
        <f>'[2]Raw Strats'!E65</f>
        <v>0</v>
      </c>
    </row>
    <row r="13" spans="2:13" ht="13.5" thickBot="1">
      <c r="B13" s="273" t="s">
        <v>178</v>
      </c>
      <c r="C13" s="393">
        <v>2</v>
      </c>
      <c r="D13" s="394">
        <v>0</v>
      </c>
      <c r="E13" s="399">
        <v>77398.19</v>
      </c>
      <c r="F13" s="396">
        <v>0</v>
      </c>
      <c r="H13" s="458" t="s">
        <v>89</v>
      </c>
      <c r="I13" s="401">
        <f>'[2]Raw Strats'!B66</f>
        <v>343678</v>
      </c>
      <c r="J13" s="402">
        <f>'[2]Raw Strats'!C66</f>
        <v>100</v>
      </c>
      <c r="K13" s="401">
        <f>'[2]Raw Strats'!D66</f>
        <v>38873974401.059998</v>
      </c>
      <c r="L13" s="402">
        <f>'[2]Raw Strats'!E66</f>
        <v>100</v>
      </c>
    </row>
    <row r="14" spans="2:13" ht="13.5" customHeight="1" thickBot="1">
      <c r="B14" s="285" t="s">
        <v>117</v>
      </c>
      <c r="C14" s="393">
        <v>0</v>
      </c>
      <c r="D14" s="396">
        <v>0</v>
      </c>
      <c r="E14" s="399">
        <v>0</v>
      </c>
      <c r="F14" s="396">
        <v>0</v>
      </c>
      <c r="H14" s="403" t="str">
        <f>'[2]Raw Strats'!A68</f>
        <v>As at the report date, the maximum indexed LTV was 165.37, the minimum indexed LTV was 0.00 and the weighted average indexed LTV was 67.40.</v>
      </c>
      <c r="I14" s="404"/>
      <c r="J14" s="404"/>
      <c r="K14" s="404"/>
      <c r="L14" s="404"/>
      <c r="M14" s="180"/>
    </row>
    <row r="15" spans="2:13" ht="13.5" thickBot="1">
      <c r="B15" s="285" t="s">
        <v>89</v>
      </c>
      <c r="C15" s="405">
        <v>343678</v>
      </c>
      <c r="D15" s="321">
        <v>100</v>
      </c>
      <c r="E15" s="406">
        <v>38873974401.059998</v>
      </c>
      <c r="F15" s="321">
        <v>100</v>
      </c>
      <c r="H15" s="407"/>
      <c r="I15" s="407"/>
      <c r="J15" s="407"/>
      <c r="K15" s="407"/>
      <c r="L15" s="407"/>
      <c r="M15" s="180"/>
    </row>
    <row r="16" spans="2:13" ht="12.75" customHeight="1">
      <c r="B16" s="555" t="str">
        <f>'[2]Raw Strats'!A152</f>
        <v>As at the report date, the maximum remaining term for a loan was 557.00 months, the minimum remaining term was -32.00 months and the weighted average remaining term was 223.34 months.</v>
      </c>
      <c r="C16" s="555"/>
      <c r="D16" s="555"/>
      <c r="E16" s="555"/>
      <c r="F16" s="555"/>
      <c r="G16" s="180"/>
      <c r="H16" s="75" t="s">
        <v>179</v>
      </c>
      <c r="I16" s="75" t="s">
        <v>69</v>
      </c>
      <c r="J16" s="75" t="s">
        <v>75</v>
      </c>
      <c r="K16" s="297" t="s">
        <v>70</v>
      </c>
      <c r="L16" s="75" t="s">
        <v>75</v>
      </c>
      <c r="M16" s="180"/>
    </row>
    <row r="17" spans="2:13" ht="13.5" thickBot="1">
      <c r="B17" s="556"/>
      <c r="C17" s="556"/>
      <c r="D17" s="556"/>
      <c r="E17" s="556"/>
      <c r="F17" s="556"/>
      <c r="G17" s="180"/>
      <c r="H17" s="72" t="s">
        <v>180</v>
      </c>
      <c r="I17" s="72" t="s">
        <v>107</v>
      </c>
      <c r="J17" s="72" t="s">
        <v>108</v>
      </c>
      <c r="K17" s="71" t="s">
        <v>74</v>
      </c>
      <c r="L17" s="72" t="s">
        <v>109</v>
      </c>
      <c r="M17" s="180"/>
    </row>
    <row r="18" spans="2:13" ht="13.5" thickBot="1">
      <c r="B18" s="180"/>
      <c r="C18" s="180"/>
      <c r="D18" s="180"/>
      <c r="E18" s="180"/>
      <c r="F18" s="180"/>
      <c r="G18" s="180"/>
      <c r="H18" s="455" t="s">
        <v>162</v>
      </c>
      <c r="I18" s="397">
        <f>'[2]Raw Strats'!B38</f>
        <v>49548</v>
      </c>
      <c r="J18" s="398">
        <f>'[2]Raw Strats'!C38</f>
        <v>14.42</v>
      </c>
      <c r="K18" s="397">
        <f>'[2]Raw Strats'!D38</f>
        <v>1555179903.9100001</v>
      </c>
      <c r="L18" s="398">
        <f>'[2]Raw Strats'!E38</f>
        <v>4</v>
      </c>
      <c r="M18" s="180"/>
    </row>
    <row r="19" spans="2:13">
      <c r="B19" s="75" t="s">
        <v>181</v>
      </c>
      <c r="C19" s="298" t="s">
        <v>69</v>
      </c>
      <c r="D19" s="75" t="s">
        <v>75</v>
      </c>
      <c r="E19" s="297" t="s">
        <v>70</v>
      </c>
      <c r="F19" s="75" t="s">
        <v>75</v>
      </c>
      <c r="G19" s="180"/>
      <c r="H19" s="456" t="s">
        <v>164</v>
      </c>
      <c r="I19" s="400">
        <f>'[2]Raw Strats'!B39</f>
        <v>78397</v>
      </c>
      <c r="J19" s="394">
        <f>'[2]Raw Strats'!C39</f>
        <v>22.81</v>
      </c>
      <c r="K19" s="400">
        <f>'[2]Raw Strats'!D39</f>
        <v>6541244029.5100002</v>
      </c>
      <c r="L19" s="394">
        <f>'[2]Raw Strats'!E39</f>
        <v>16.829999999999998</v>
      </c>
      <c r="M19" s="180"/>
    </row>
    <row r="20" spans="2:13" ht="13.5" thickBot="1">
      <c r="B20" s="72"/>
      <c r="C20" s="73" t="s">
        <v>107</v>
      </c>
      <c r="D20" s="72" t="s">
        <v>108</v>
      </c>
      <c r="E20" s="71" t="s">
        <v>74</v>
      </c>
      <c r="F20" s="72" t="s">
        <v>109</v>
      </c>
      <c r="G20" s="180"/>
      <c r="H20" s="456" t="s">
        <v>166</v>
      </c>
      <c r="I20" s="400">
        <f>'[2]Raw Strats'!B40</f>
        <v>136190</v>
      </c>
      <c r="J20" s="394">
        <f>'[2]Raw Strats'!C40</f>
        <v>39.630000000000003</v>
      </c>
      <c r="K20" s="400">
        <f>'[2]Raw Strats'!D40</f>
        <v>18428544298.209999</v>
      </c>
      <c r="L20" s="394">
        <f>'[2]Raw Strats'!E40</f>
        <v>47.41</v>
      </c>
      <c r="M20" s="180"/>
    </row>
    <row r="21" spans="2:13">
      <c r="B21" s="273" t="s">
        <v>182</v>
      </c>
      <c r="C21" s="97">
        <v>0</v>
      </c>
      <c r="D21" s="303">
        <v>0</v>
      </c>
      <c r="E21" s="99">
        <v>0</v>
      </c>
      <c r="F21" s="303">
        <v>0</v>
      </c>
      <c r="H21" s="456" t="s">
        <v>168</v>
      </c>
      <c r="I21" s="400">
        <f>'[2]Raw Strats'!B41</f>
        <v>29176</v>
      </c>
      <c r="J21" s="394">
        <f>'[2]Raw Strats'!C41</f>
        <v>8.49</v>
      </c>
      <c r="K21" s="400">
        <f>'[2]Raw Strats'!D41</f>
        <v>4706288814.7299995</v>
      </c>
      <c r="L21" s="394">
        <f>'[2]Raw Strats'!E41</f>
        <v>12.11</v>
      </c>
    </row>
    <row r="22" spans="2:13">
      <c r="B22" s="273" t="s">
        <v>183</v>
      </c>
      <c r="C22" s="96">
        <v>12193</v>
      </c>
      <c r="D22" s="177">
        <v>3.55</v>
      </c>
      <c r="E22" s="100">
        <v>1594383341.54</v>
      </c>
      <c r="F22" s="177">
        <v>4.0999999999999996</v>
      </c>
      <c r="H22" s="456" t="s">
        <v>170</v>
      </c>
      <c r="I22" s="400">
        <f>'[2]Raw Strats'!B42</f>
        <v>28118</v>
      </c>
      <c r="J22" s="394">
        <f>'[2]Raw Strats'!C42</f>
        <v>8.18</v>
      </c>
      <c r="K22" s="400">
        <f>'[2]Raw Strats'!D42</f>
        <v>4237540187.9000001</v>
      </c>
      <c r="L22" s="394">
        <f>'[2]Raw Strats'!E42</f>
        <v>10.9</v>
      </c>
    </row>
    <row r="23" spans="2:13">
      <c r="B23" s="273" t="s">
        <v>184</v>
      </c>
      <c r="C23" s="96">
        <v>17647</v>
      </c>
      <c r="D23" s="177">
        <v>5.13</v>
      </c>
      <c r="E23" s="100">
        <v>2305904137.3600001</v>
      </c>
      <c r="F23" s="177">
        <v>5.93</v>
      </c>
      <c r="H23" s="456" t="s">
        <v>172</v>
      </c>
      <c r="I23" s="400">
        <f>'[2]Raw Strats'!B43</f>
        <v>16032</v>
      </c>
      <c r="J23" s="394">
        <f>'[2]Raw Strats'!C43</f>
        <v>4.66</v>
      </c>
      <c r="K23" s="400">
        <f>'[2]Raw Strats'!D43</f>
        <v>2452560372.79</v>
      </c>
      <c r="L23" s="394">
        <f>'[2]Raw Strats'!E43</f>
        <v>6.31</v>
      </c>
    </row>
    <row r="24" spans="2:13">
      <c r="B24" s="273" t="s">
        <v>185</v>
      </c>
      <c r="C24" s="96">
        <v>30026</v>
      </c>
      <c r="D24" s="177">
        <v>8.74</v>
      </c>
      <c r="E24" s="100">
        <v>3966185141.6900001</v>
      </c>
      <c r="F24" s="177">
        <v>10.199999999999999</v>
      </c>
      <c r="H24" s="456" t="s">
        <v>174</v>
      </c>
      <c r="I24" s="400">
        <f>'[2]Raw Strats'!B44</f>
        <v>4330</v>
      </c>
      <c r="J24" s="394">
        <f>'[2]Raw Strats'!C44</f>
        <v>1.26</v>
      </c>
      <c r="K24" s="400">
        <f>'[2]Raw Strats'!D44</f>
        <v>740845735.24000001</v>
      </c>
      <c r="L24" s="394">
        <f>'[2]Raw Strats'!E44</f>
        <v>1.91</v>
      </c>
    </row>
    <row r="25" spans="2:13">
      <c r="B25" s="273" t="s">
        <v>186</v>
      </c>
      <c r="C25" s="96">
        <v>26814</v>
      </c>
      <c r="D25" s="177">
        <v>7.8</v>
      </c>
      <c r="E25" s="100">
        <v>3395936364</v>
      </c>
      <c r="F25" s="177">
        <v>8.74</v>
      </c>
      <c r="H25" s="456" t="s">
        <v>176</v>
      </c>
      <c r="I25" s="400">
        <f>'[2]Raw Strats'!B45</f>
        <v>1887</v>
      </c>
      <c r="J25" s="394">
        <f>'[2]Raw Strats'!C45</f>
        <v>0.55000000000000004</v>
      </c>
      <c r="K25" s="400">
        <f>'[2]Raw Strats'!D45</f>
        <v>211771058.77000001</v>
      </c>
      <c r="L25" s="394">
        <f>'[2]Raw Strats'!E45</f>
        <v>0.54</v>
      </c>
    </row>
    <row r="26" spans="2:13" ht="13.5" thickBot="1">
      <c r="B26" s="273" t="s">
        <v>187</v>
      </c>
      <c r="C26" s="96">
        <v>30992</v>
      </c>
      <c r="D26" s="177">
        <v>9.02</v>
      </c>
      <c r="E26" s="100">
        <v>3576690532.7600002</v>
      </c>
      <c r="F26" s="177">
        <v>9.1999999999999993</v>
      </c>
      <c r="H26" s="456" t="s">
        <v>117</v>
      </c>
      <c r="I26" s="400">
        <f>'[2]Raw Strats'!B46</f>
        <v>0</v>
      </c>
      <c r="J26" s="394">
        <f>'[2]Raw Strats'!C46</f>
        <v>0</v>
      </c>
      <c r="K26" s="400">
        <f>'[2]Raw Strats'!D46</f>
        <v>0</v>
      </c>
      <c r="L26" s="394">
        <f>'[2]Raw Strats'!E46</f>
        <v>0</v>
      </c>
    </row>
    <row r="27" spans="2:13" ht="13.5" thickBot="1">
      <c r="B27" s="273" t="s">
        <v>188</v>
      </c>
      <c r="C27" s="96">
        <v>17569</v>
      </c>
      <c r="D27" s="177">
        <v>5.1100000000000003</v>
      </c>
      <c r="E27" s="100">
        <v>2151927150.79</v>
      </c>
      <c r="F27" s="177">
        <v>5.54</v>
      </c>
      <c r="H27" s="458" t="s">
        <v>89</v>
      </c>
      <c r="I27" s="401">
        <f>'[2]Raw Strats'!B47</f>
        <v>343678</v>
      </c>
      <c r="J27" s="402">
        <f>'[2]Raw Strats'!C47</f>
        <v>100</v>
      </c>
      <c r="K27" s="401">
        <f>'[2]Raw Strats'!D47</f>
        <v>38873974401.059998</v>
      </c>
      <c r="L27" s="402">
        <f>'[2]Raw Strats'!E47</f>
        <v>100</v>
      </c>
    </row>
    <row r="28" spans="2:13">
      <c r="B28" s="273" t="s">
        <v>189</v>
      </c>
      <c r="C28" s="96">
        <v>44305</v>
      </c>
      <c r="D28" s="177">
        <v>12.89</v>
      </c>
      <c r="E28" s="100">
        <v>6280042435.0200005</v>
      </c>
      <c r="F28" s="177">
        <v>16.149999999999999</v>
      </c>
      <c r="H28" s="403" t="str">
        <f>'[2]Raw Strats'!A49</f>
        <v>As at the report date, the maximum unindexed LTV was 209.56, the minimum unindexed LTV was -1.67 and the weighted average unindexed LTV was 64.28.</v>
      </c>
      <c r="I28" s="408"/>
      <c r="J28" s="409"/>
      <c r="K28" s="408"/>
      <c r="L28" s="409"/>
    </row>
    <row r="29" spans="2:13" ht="13.5" thickBot="1">
      <c r="B29" s="273" t="s">
        <v>190</v>
      </c>
      <c r="C29" s="96">
        <v>28476</v>
      </c>
      <c r="D29" s="177">
        <v>8.2899999999999991</v>
      </c>
      <c r="E29" s="100">
        <v>4095437214.79</v>
      </c>
      <c r="F29" s="177">
        <v>10.54</v>
      </c>
      <c r="H29" s="180"/>
      <c r="I29" s="180"/>
      <c r="J29" s="180"/>
      <c r="K29" s="180"/>
      <c r="L29" s="180"/>
    </row>
    <row r="30" spans="2:13">
      <c r="B30" s="273" t="s">
        <v>191</v>
      </c>
      <c r="C30" s="96">
        <v>15849</v>
      </c>
      <c r="D30" s="177">
        <v>4.6100000000000003</v>
      </c>
      <c r="E30" s="100">
        <v>2072173308.48</v>
      </c>
      <c r="F30" s="177">
        <v>5.33</v>
      </c>
      <c r="H30" s="297" t="s">
        <v>192</v>
      </c>
      <c r="I30" s="75" t="s">
        <v>69</v>
      </c>
      <c r="J30" s="75" t="s">
        <v>75</v>
      </c>
      <c r="K30" s="297" t="s">
        <v>70</v>
      </c>
      <c r="L30" s="75" t="s">
        <v>75</v>
      </c>
      <c r="M30" s="180"/>
    </row>
    <row r="31" spans="2:13" ht="13.5" thickBot="1">
      <c r="B31" s="273" t="s">
        <v>193</v>
      </c>
      <c r="C31" s="96">
        <v>10105</v>
      </c>
      <c r="D31" s="177">
        <v>2.94</v>
      </c>
      <c r="E31" s="100">
        <v>1271308983.23</v>
      </c>
      <c r="F31" s="177">
        <v>3.27</v>
      </c>
      <c r="H31" s="260"/>
      <c r="I31" s="72" t="s">
        <v>107</v>
      </c>
      <c r="J31" s="72" t="s">
        <v>108</v>
      </c>
      <c r="K31" s="71" t="s">
        <v>74</v>
      </c>
      <c r="L31" s="72" t="s">
        <v>109</v>
      </c>
      <c r="M31" s="180"/>
    </row>
    <row r="32" spans="2:13">
      <c r="B32" s="273" t="s">
        <v>194</v>
      </c>
      <c r="C32" s="96">
        <v>10459</v>
      </c>
      <c r="D32" s="177">
        <v>3.04</v>
      </c>
      <c r="E32" s="100">
        <v>1230951392.03</v>
      </c>
      <c r="F32" s="177">
        <v>3.17</v>
      </c>
      <c r="H32" s="455" t="s">
        <v>195</v>
      </c>
      <c r="I32" s="410">
        <f>'[2]Raw Strats'!B76</f>
        <v>13328</v>
      </c>
      <c r="J32" s="362">
        <f>'[2]Raw Strats'!C76</f>
        <v>3.88</v>
      </c>
      <c r="K32" s="411">
        <f>'[2]Raw Strats'!D76</f>
        <v>1389588378.4300001</v>
      </c>
      <c r="L32" s="362">
        <f>'[2]Raw Strats'!E76</f>
        <v>3.57</v>
      </c>
      <c r="M32" s="180"/>
    </row>
    <row r="33" spans="2:13">
      <c r="B33" s="273" t="s">
        <v>196</v>
      </c>
      <c r="C33" s="96">
        <v>11580</v>
      </c>
      <c r="D33" s="177">
        <v>3.37</v>
      </c>
      <c r="E33" s="100">
        <v>1165975666.45</v>
      </c>
      <c r="F33" s="177">
        <v>3</v>
      </c>
      <c r="H33" s="456" t="s">
        <v>197</v>
      </c>
      <c r="I33" s="410">
        <f>'[2]Raw Strats'!B77</f>
        <v>15796</v>
      </c>
      <c r="J33" s="362">
        <f>'[2]Raw Strats'!C77</f>
        <v>4.5999999999999996</v>
      </c>
      <c r="K33" s="411">
        <f>'[2]Raw Strats'!D77</f>
        <v>1517254653.28</v>
      </c>
      <c r="L33" s="362">
        <f>'[2]Raw Strats'!E77</f>
        <v>3.9</v>
      </c>
      <c r="M33" s="180"/>
    </row>
    <row r="34" spans="2:13">
      <c r="B34" s="273" t="s">
        <v>198</v>
      </c>
      <c r="C34" s="96">
        <v>13479</v>
      </c>
      <c r="D34" s="177">
        <v>3.92</v>
      </c>
      <c r="E34" s="100">
        <v>1203896553.8199999</v>
      </c>
      <c r="F34" s="177">
        <v>3.1</v>
      </c>
      <c r="H34" s="456" t="s">
        <v>199</v>
      </c>
      <c r="I34" s="410">
        <f>'[2]Raw Strats'!B78</f>
        <v>61852</v>
      </c>
      <c r="J34" s="362">
        <f>'[2]Raw Strats'!C78</f>
        <v>18</v>
      </c>
      <c r="K34" s="411">
        <f>'[2]Raw Strats'!D78</f>
        <v>9832892651.8400002</v>
      </c>
      <c r="L34" s="362">
        <f>'[2]Raw Strats'!E78</f>
        <v>25.29</v>
      </c>
    </row>
    <row r="35" spans="2:13">
      <c r="B35" s="273" t="s">
        <v>200</v>
      </c>
      <c r="C35" s="96">
        <v>8592</v>
      </c>
      <c r="D35" s="177">
        <v>2.5</v>
      </c>
      <c r="E35" s="100">
        <v>660971351.21000004</v>
      </c>
      <c r="F35" s="177">
        <v>1.7</v>
      </c>
      <c r="H35" s="456" t="s">
        <v>201</v>
      </c>
      <c r="I35" s="410">
        <f>'[2]Raw Strats'!B79</f>
        <v>20908</v>
      </c>
      <c r="J35" s="362">
        <f>'[2]Raw Strats'!C79</f>
        <v>6.08</v>
      </c>
      <c r="K35" s="411">
        <f>'[2]Raw Strats'!D79</f>
        <v>1696717617.8399999</v>
      </c>
      <c r="L35" s="362">
        <f>'[2]Raw Strats'!E79</f>
        <v>4.3600000000000003</v>
      </c>
    </row>
    <row r="36" spans="2:13">
      <c r="B36" s="273" t="s">
        <v>202</v>
      </c>
      <c r="C36" s="96">
        <v>10156</v>
      </c>
      <c r="D36" s="177">
        <v>2.96</v>
      </c>
      <c r="E36" s="100">
        <v>743015192.86000001</v>
      </c>
      <c r="F36" s="177">
        <v>1.91</v>
      </c>
      <c r="H36" s="456" t="s">
        <v>203</v>
      </c>
      <c r="I36" s="410">
        <f>'[2]Raw Strats'!B80</f>
        <v>12573</v>
      </c>
      <c r="J36" s="362">
        <f>'[2]Raw Strats'!C80</f>
        <v>3.66</v>
      </c>
      <c r="K36" s="411">
        <f>'[2]Raw Strats'!D80</f>
        <v>996191086.67999995</v>
      </c>
      <c r="L36" s="362">
        <f>'[2]Raw Strats'!E80</f>
        <v>2.56</v>
      </c>
    </row>
    <row r="37" spans="2:13">
      <c r="B37" s="273" t="s">
        <v>204</v>
      </c>
      <c r="C37" s="96">
        <v>9790</v>
      </c>
      <c r="D37" s="177">
        <v>2.85</v>
      </c>
      <c r="E37" s="100">
        <v>703410768.59000003</v>
      </c>
      <c r="F37" s="177">
        <v>1.81</v>
      </c>
      <c r="H37" s="456" t="s">
        <v>205</v>
      </c>
      <c r="I37" s="410">
        <f>'[2]Raw Strats'!B81</f>
        <v>36699</v>
      </c>
      <c r="J37" s="362">
        <f>'[2]Raw Strats'!C81</f>
        <v>10.68</v>
      </c>
      <c r="K37" s="411">
        <f>'[2]Raw Strats'!D81</f>
        <v>3191777278.79</v>
      </c>
      <c r="L37" s="362">
        <f>'[2]Raw Strats'!E81</f>
        <v>8.2100000000000009</v>
      </c>
    </row>
    <row r="38" spans="2:13">
      <c r="B38" s="273" t="s">
        <v>206</v>
      </c>
      <c r="C38" s="96">
        <v>10496</v>
      </c>
      <c r="D38" s="177">
        <v>3.05</v>
      </c>
      <c r="E38" s="100">
        <v>689577439.07000005</v>
      </c>
      <c r="F38" s="177">
        <v>1.77</v>
      </c>
      <c r="H38" s="456" t="s">
        <v>207</v>
      </c>
      <c r="I38" s="410">
        <f>'[2]Raw Strats'!B82</f>
        <v>23436</v>
      </c>
      <c r="J38" s="362">
        <f>'[2]Raw Strats'!C82</f>
        <v>6.82</v>
      </c>
      <c r="K38" s="411">
        <f>'[2]Raw Strats'!D82</f>
        <v>2000180103.8499999</v>
      </c>
      <c r="L38" s="362">
        <f>'[2]Raw Strats'!E82</f>
        <v>5.15</v>
      </c>
    </row>
    <row r="39" spans="2:13">
      <c r="B39" s="273" t="s">
        <v>208</v>
      </c>
      <c r="C39" s="96">
        <v>9795</v>
      </c>
      <c r="D39" s="177">
        <v>2.85</v>
      </c>
      <c r="E39" s="100">
        <v>575675418.04999995</v>
      </c>
      <c r="F39" s="177">
        <v>1.48</v>
      </c>
      <c r="H39" s="456" t="s">
        <v>209</v>
      </c>
      <c r="I39" s="410">
        <f>'[2]Raw Strats'!B83</f>
        <v>72535</v>
      </c>
      <c r="J39" s="362">
        <f>'[2]Raw Strats'!C83</f>
        <v>21.11</v>
      </c>
      <c r="K39" s="411">
        <f>'[2]Raw Strats'!D83</f>
        <v>9769756910.3999996</v>
      </c>
      <c r="L39" s="362">
        <f>'[2]Raw Strats'!E83</f>
        <v>25.13</v>
      </c>
    </row>
    <row r="40" spans="2:13">
      <c r="B40" s="273" t="s">
        <v>210</v>
      </c>
      <c r="C40" s="96">
        <v>5731</v>
      </c>
      <c r="D40" s="177">
        <v>1.67</v>
      </c>
      <c r="E40" s="100">
        <v>341767765.89999998</v>
      </c>
      <c r="F40" s="177">
        <v>0.88</v>
      </c>
      <c r="H40" s="456" t="s">
        <v>211</v>
      </c>
      <c r="I40" s="410">
        <f>'[2]Raw Strats'!B84</f>
        <v>28793</v>
      </c>
      <c r="J40" s="362">
        <f>'[2]Raw Strats'!C84</f>
        <v>8.3800000000000008</v>
      </c>
      <c r="K40" s="411">
        <f>'[2]Raw Strats'!D84</f>
        <v>3315951126.4699998</v>
      </c>
      <c r="L40" s="362">
        <f>'[2]Raw Strats'!E84</f>
        <v>8.5299999999999994</v>
      </c>
    </row>
    <row r="41" spans="2:13">
      <c r="B41" s="273" t="s">
        <v>212</v>
      </c>
      <c r="C41" s="96">
        <v>3134</v>
      </c>
      <c r="D41" s="177">
        <v>0.91</v>
      </c>
      <c r="E41" s="100">
        <v>187090488.08000001</v>
      </c>
      <c r="F41" s="177">
        <v>0.48</v>
      </c>
      <c r="H41" s="456" t="s">
        <v>213</v>
      </c>
      <c r="I41" s="410">
        <f>'[2]Raw Strats'!B87</f>
        <v>22678</v>
      </c>
      <c r="J41" s="362">
        <f>'[2]Raw Strats'!C87</f>
        <v>6.6</v>
      </c>
      <c r="K41" s="411">
        <f>'[2]Raw Strats'!D87</f>
        <v>1947170824.0999999</v>
      </c>
      <c r="L41" s="362">
        <f>'[2]Raw Strats'!E87</f>
        <v>5.01</v>
      </c>
    </row>
    <row r="42" spans="2:13">
      <c r="B42" s="273" t="s">
        <v>214</v>
      </c>
      <c r="C42" s="96">
        <v>2632</v>
      </c>
      <c r="D42" s="177">
        <v>0.77</v>
      </c>
      <c r="E42" s="100">
        <v>145654123.81</v>
      </c>
      <c r="F42" s="177">
        <v>0.37</v>
      </c>
      <c r="H42" s="456" t="s">
        <v>215</v>
      </c>
      <c r="I42" s="410">
        <f>'[2]Raw Strats'!B85</f>
        <v>14287</v>
      </c>
      <c r="J42" s="362">
        <f>'[2]Raw Strats'!C85</f>
        <v>4.16</v>
      </c>
      <c r="K42" s="411">
        <f>'[2]Raw Strats'!D85</f>
        <v>1201444203.8800001</v>
      </c>
      <c r="L42" s="362">
        <f>'[2]Raw Strats'!E85</f>
        <v>3.09</v>
      </c>
    </row>
    <row r="43" spans="2:13">
      <c r="B43" s="273" t="s">
        <v>216</v>
      </c>
      <c r="C43" s="96">
        <v>1401</v>
      </c>
      <c r="D43" s="177">
        <v>0.41</v>
      </c>
      <c r="E43" s="100">
        <v>67919206.849999994</v>
      </c>
      <c r="F43" s="177">
        <v>0.17</v>
      </c>
      <c r="H43" s="456" t="s">
        <v>217</v>
      </c>
      <c r="I43" s="410">
        <f>'[2]Raw Strats'!B86</f>
        <v>20791</v>
      </c>
      <c r="J43" s="362">
        <f>'[2]Raw Strats'!C86</f>
        <v>6.05</v>
      </c>
      <c r="K43" s="411">
        <f>'[2]Raw Strats'!D86</f>
        <v>2014955743.05</v>
      </c>
      <c r="L43" s="362">
        <f>'[2]Raw Strats'!E86</f>
        <v>5.18</v>
      </c>
    </row>
    <row r="44" spans="2:13" ht="13.5" thickBot="1">
      <c r="B44" s="273" t="s">
        <v>218</v>
      </c>
      <c r="C44" s="96">
        <v>1614</v>
      </c>
      <c r="D44" s="177">
        <v>0.47</v>
      </c>
      <c r="E44" s="100">
        <v>71106981.379999995</v>
      </c>
      <c r="F44" s="177">
        <v>0.18</v>
      </c>
      <c r="H44" s="456" t="s">
        <v>117</v>
      </c>
      <c r="I44" s="410">
        <f>'[2]Raw Strats'!B88</f>
        <v>2</v>
      </c>
      <c r="J44" s="362">
        <f>'[2]Raw Strats'!C88</f>
        <v>0</v>
      </c>
      <c r="K44" s="411">
        <f>'[2]Raw Strats'!D88</f>
        <v>93822.45</v>
      </c>
      <c r="L44" s="362">
        <f>'[2]Raw Strats'!E88</f>
        <v>0</v>
      </c>
    </row>
    <row r="45" spans="2:13" ht="13.5" thickBot="1">
      <c r="B45" s="273" t="s">
        <v>219</v>
      </c>
      <c r="C45" s="96">
        <v>1553</v>
      </c>
      <c r="D45" s="177">
        <v>0.45</v>
      </c>
      <c r="E45" s="100">
        <v>59799960.780000001</v>
      </c>
      <c r="F45" s="177">
        <v>0.15</v>
      </c>
      <c r="H45" s="458" t="s">
        <v>89</v>
      </c>
      <c r="I45" s="412">
        <f>'[2]Raw Strats'!B89</f>
        <v>343678</v>
      </c>
      <c r="J45" s="402">
        <f>'[2]Raw Strats'!C89</f>
        <v>100</v>
      </c>
      <c r="K45" s="412">
        <f>'[2]Raw Strats'!D89</f>
        <v>38873974401.059998</v>
      </c>
      <c r="L45" s="402">
        <f>'[2]Raw Strats'!E89</f>
        <v>100</v>
      </c>
    </row>
    <row r="46" spans="2:13">
      <c r="B46" s="273" t="s">
        <v>220</v>
      </c>
      <c r="C46" s="96">
        <v>1178</v>
      </c>
      <c r="D46" s="177">
        <v>0.34</v>
      </c>
      <c r="E46" s="100">
        <v>46565040.890000001</v>
      </c>
      <c r="F46" s="177">
        <v>0.12</v>
      </c>
    </row>
    <row r="47" spans="2:13">
      <c r="B47" s="273" t="s">
        <v>221</v>
      </c>
      <c r="C47" s="96">
        <v>1411</v>
      </c>
      <c r="D47" s="177">
        <v>0.41</v>
      </c>
      <c r="E47" s="100">
        <v>54587472.109999999</v>
      </c>
      <c r="F47" s="177">
        <v>0.14000000000000001</v>
      </c>
    </row>
    <row r="48" spans="2:13">
      <c r="B48" s="273" t="s">
        <v>222</v>
      </c>
      <c r="C48" s="96">
        <v>1400</v>
      </c>
      <c r="D48" s="177">
        <v>0.41</v>
      </c>
      <c r="E48" s="100">
        <v>51443858.579999998</v>
      </c>
      <c r="F48" s="177">
        <v>0.13</v>
      </c>
    </row>
    <row r="49" spans="2:6">
      <c r="B49" s="273" t="s">
        <v>223</v>
      </c>
      <c r="C49" s="96">
        <v>1069</v>
      </c>
      <c r="D49" s="177">
        <v>0.31</v>
      </c>
      <c r="E49" s="100">
        <v>37254984.82</v>
      </c>
      <c r="F49" s="177">
        <v>0.1</v>
      </c>
    </row>
    <row r="50" spans="2:6">
      <c r="B50" s="273" t="s">
        <v>224</v>
      </c>
      <c r="C50" s="96">
        <v>1133</v>
      </c>
      <c r="D50" s="177">
        <v>0.33</v>
      </c>
      <c r="E50" s="100">
        <v>37062422.100000001</v>
      </c>
      <c r="F50" s="177">
        <v>0.1</v>
      </c>
    </row>
    <row r="51" spans="2:6" ht="13.5" thickBot="1">
      <c r="B51" s="273" t="s">
        <v>225</v>
      </c>
      <c r="C51" s="96">
        <v>3099</v>
      </c>
      <c r="D51" s="177">
        <v>0.9</v>
      </c>
      <c r="E51" s="100">
        <v>90259704.019999996</v>
      </c>
      <c r="F51" s="177">
        <v>0.23</v>
      </c>
    </row>
    <row r="52" spans="2:6" ht="13.5" thickBot="1">
      <c r="B52" s="413" t="s">
        <v>89</v>
      </c>
      <c r="C52" s="98">
        <v>343678</v>
      </c>
      <c r="D52" s="414">
        <v>100</v>
      </c>
      <c r="E52" s="101">
        <v>38873974401.059998</v>
      </c>
      <c r="F52" s="414">
        <v>100</v>
      </c>
    </row>
    <row r="53" spans="2:6" ht="12.75" customHeight="1">
      <c r="B53" s="555" t="str">
        <f>'[2]Raw Strats'!A131</f>
        <v>As at the report date, the maximum seasoning for a loan was 199.00 months, the minimum seasoning was 8.00 months and the weighted average seasoning was 47.97 months.</v>
      </c>
      <c r="C53" s="555"/>
      <c r="D53" s="555"/>
      <c r="E53" s="555"/>
      <c r="F53" s="555"/>
    </row>
    <row r="54" spans="2:6">
      <c r="B54" s="556"/>
      <c r="C54" s="556"/>
      <c r="D54" s="556"/>
      <c r="E54" s="556"/>
      <c r="F54" s="556"/>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oddHeader>&amp;CCovered Bond Investors' Report - March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topLeftCell="A31" zoomScale="75" zoomScaleNormal="100" zoomScalePageLayoutView="75" workbookViewId="0">
      <selection activeCell="D4" sqref="D4:D5"/>
    </sheetView>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15" t="s">
        <v>226</v>
      </c>
      <c r="C2" s="415"/>
      <c r="D2" s="415"/>
      <c r="E2" s="415"/>
      <c r="F2" s="416"/>
      <c r="G2" s="416"/>
      <c r="H2" s="416"/>
    </row>
    <row r="3" spans="2:8" ht="12.75" thickBot="1"/>
    <row r="4" spans="2:8" ht="13.5" thickBot="1">
      <c r="B4" s="417" t="s">
        <v>227</v>
      </c>
      <c r="C4" s="418" t="s">
        <v>90</v>
      </c>
      <c r="D4" s="419" t="s">
        <v>228</v>
      </c>
      <c r="E4" s="180"/>
      <c r="F4" s="420" t="s">
        <v>229</v>
      </c>
      <c r="G4" s="421"/>
      <c r="H4" s="45"/>
    </row>
    <row r="5" spans="2:8" ht="12.75">
      <c r="B5" s="422"/>
      <c r="C5" s="423"/>
      <c r="D5" s="424"/>
      <c r="F5" s="425"/>
      <c r="G5" s="277"/>
      <c r="H5" s="426"/>
    </row>
    <row r="6" spans="2:8" ht="12.75">
      <c r="B6" s="116" t="s">
        <v>230</v>
      </c>
      <c r="C6" s="493">
        <v>29489885542.208</v>
      </c>
      <c r="D6" s="427" t="s">
        <v>231</v>
      </c>
      <c r="F6" s="428" t="s">
        <v>232</v>
      </c>
      <c r="G6" s="277"/>
      <c r="H6" s="426"/>
    </row>
    <row r="7" spans="2:8" ht="12.75">
      <c r="B7" s="116"/>
      <c r="C7" s="429"/>
      <c r="D7" s="430" t="s">
        <v>233</v>
      </c>
      <c r="F7" s="422" t="s">
        <v>234</v>
      </c>
      <c r="G7" s="446">
        <v>36498333339</v>
      </c>
      <c r="H7" s="426" t="s">
        <v>235</v>
      </c>
    </row>
    <row r="8" spans="2:8" ht="12.75">
      <c r="B8" s="116"/>
      <c r="C8" s="429"/>
      <c r="D8" s="427"/>
      <c r="F8" s="422" t="s">
        <v>236</v>
      </c>
      <c r="G8" s="446">
        <v>29489885542.208</v>
      </c>
      <c r="H8" s="426" t="s">
        <v>237</v>
      </c>
    </row>
    <row r="9" spans="2:8" s="247" customFormat="1" ht="13.5" thickBot="1">
      <c r="B9" s="116" t="s">
        <v>238</v>
      </c>
      <c r="C9" s="493">
        <v>3378252565.9099998</v>
      </c>
      <c r="D9" s="118" t="s">
        <v>239</v>
      </c>
      <c r="E9" s="11"/>
      <c r="F9" s="301"/>
      <c r="G9" s="447"/>
      <c r="H9" s="302"/>
    </row>
    <row r="10" spans="2:8" ht="12.75">
      <c r="B10" s="117"/>
      <c r="C10" s="429"/>
      <c r="D10" s="118"/>
      <c r="E10" s="247"/>
      <c r="F10" s="423"/>
      <c r="G10" s="448"/>
      <c r="H10" s="300"/>
    </row>
    <row r="11" spans="2:8" s="247" customFormat="1" ht="12.75">
      <c r="B11" s="116" t="s">
        <v>240</v>
      </c>
      <c r="C11" s="493">
        <v>0</v>
      </c>
      <c r="D11" s="118" t="s">
        <v>241</v>
      </c>
      <c r="E11" s="11"/>
      <c r="F11" s="422" t="s">
        <v>242</v>
      </c>
      <c r="G11" s="315" t="s">
        <v>243</v>
      </c>
      <c r="H11" s="426"/>
    </row>
    <row r="12" spans="2:8" ht="12.75">
      <c r="B12" s="117"/>
      <c r="C12" s="429"/>
      <c r="D12" s="118"/>
      <c r="E12" s="247"/>
      <c r="F12" s="431" t="s">
        <v>244</v>
      </c>
      <c r="G12" s="315" t="s">
        <v>245</v>
      </c>
      <c r="H12" s="426"/>
    </row>
    <row r="13" spans="2:8" s="247" customFormat="1" ht="12.75">
      <c r="B13" s="116" t="s">
        <v>246</v>
      </c>
      <c r="C13" s="493">
        <v>0</v>
      </c>
      <c r="D13" s="118" t="s">
        <v>247</v>
      </c>
      <c r="E13" s="11"/>
      <c r="F13" s="432"/>
      <c r="G13" s="446">
        <v>38679985771</v>
      </c>
      <c r="H13" s="426" t="s">
        <v>248</v>
      </c>
    </row>
    <row r="14" spans="2:8" ht="12.75">
      <c r="B14" s="117"/>
      <c r="C14" s="429"/>
      <c r="D14" s="118"/>
      <c r="E14" s="247"/>
      <c r="F14" s="428"/>
      <c r="G14" s="446">
        <v>36498333339</v>
      </c>
      <c r="H14" s="426" t="s">
        <v>249</v>
      </c>
    </row>
    <row r="15" spans="2:8" s="247" customFormat="1" ht="12.75">
      <c r="B15" s="116" t="s">
        <v>250</v>
      </c>
      <c r="C15" s="493">
        <v>0</v>
      </c>
      <c r="D15" s="118" t="s">
        <v>251</v>
      </c>
      <c r="E15" s="11"/>
      <c r="F15" s="432"/>
      <c r="G15" s="449" t="s">
        <v>252</v>
      </c>
      <c r="H15" s="433"/>
    </row>
    <row r="16" spans="2:8" ht="12.75">
      <c r="B16" s="117"/>
      <c r="C16" s="429"/>
      <c r="D16" s="118"/>
      <c r="E16" s="247"/>
      <c r="F16" s="428"/>
      <c r="G16" s="449">
        <v>0.75</v>
      </c>
      <c r="H16" s="426" t="s">
        <v>253</v>
      </c>
    </row>
    <row r="17" spans="2:11" s="247" customFormat="1" ht="12.75">
      <c r="B17" s="116" t="s">
        <v>254</v>
      </c>
      <c r="C17" s="493">
        <v>332896725.44999999</v>
      </c>
      <c r="D17" s="118" t="s">
        <v>255</v>
      </c>
      <c r="E17" s="11"/>
      <c r="F17" s="432"/>
      <c r="G17" s="450" t="s">
        <v>256</v>
      </c>
      <c r="H17" s="426" t="s">
        <v>257</v>
      </c>
    </row>
    <row r="18" spans="2:11" ht="12.75">
      <c r="B18" s="117"/>
      <c r="C18" s="429"/>
      <c r="D18" s="118"/>
      <c r="E18" s="247"/>
      <c r="F18" s="428"/>
      <c r="G18" s="449">
        <v>0.25</v>
      </c>
      <c r="H18" s="426" t="s">
        <v>258</v>
      </c>
    </row>
    <row r="19" spans="2:11" s="247" customFormat="1" ht="12.75">
      <c r="B19" s="116" t="s">
        <v>259</v>
      </c>
      <c r="C19" s="493">
        <v>1547199430.8399999</v>
      </c>
      <c r="D19" s="118" t="s">
        <v>260</v>
      </c>
      <c r="E19" s="11"/>
      <c r="F19" s="432"/>
      <c r="G19" s="315" t="s">
        <v>261</v>
      </c>
      <c r="H19" s="433"/>
    </row>
    <row r="20" spans="2:11" ht="12.75">
      <c r="B20" s="117"/>
      <c r="C20" s="429"/>
      <c r="D20" s="118"/>
      <c r="E20" s="247"/>
      <c r="F20" s="434" t="s">
        <v>262</v>
      </c>
      <c r="G20" s="451" t="s">
        <v>263</v>
      </c>
      <c r="H20" s="426"/>
    </row>
    <row r="21" spans="2:11" s="247" customFormat="1" ht="12.75">
      <c r="B21" s="116" t="s">
        <v>264</v>
      </c>
      <c r="C21" s="493">
        <v>213193779.82079995</v>
      </c>
      <c r="D21" s="118" t="s">
        <v>265</v>
      </c>
      <c r="E21" s="11"/>
      <c r="F21" s="434"/>
      <c r="G21" s="446">
        <v>0</v>
      </c>
      <c r="H21" s="426" t="s">
        <v>266</v>
      </c>
    </row>
    <row r="22" spans="2:11" ht="12.75">
      <c r="B22" s="117"/>
      <c r="C22" s="429"/>
      <c r="D22" s="118"/>
      <c r="E22" s="247"/>
      <c r="F22" s="432"/>
      <c r="G22" s="446">
        <v>0</v>
      </c>
      <c r="H22" s="426" t="s">
        <v>267</v>
      </c>
    </row>
    <row r="23" spans="2:11" s="247" customFormat="1" ht="12.75">
      <c r="B23" s="116" t="s">
        <v>268</v>
      </c>
      <c r="C23" s="493">
        <v>333536.40999999997</v>
      </c>
      <c r="D23" s="118" t="s">
        <v>269</v>
      </c>
      <c r="E23" s="11"/>
      <c r="F23" s="432"/>
      <c r="G23" s="315"/>
      <c r="H23" s="433"/>
    </row>
    <row r="24" spans="2:11" ht="12.75">
      <c r="B24" s="117"/>
      <c r="C24" s="429"/>
      <c r="D24" s="118"/>
      <c r="E24" s="247"/>
      <c r="F24" s="428"/>
      <c r="G24" s="446">
        <v>36498333339</v>
      </c>
      <c r="H24" s="426" t="s">
        <v>270</v>
      </c>
    </row>
    <row r="25" spans="2:11" ht="12.75">
      <c r="B25" s="116" t="s">
        <v>271</v>
      </c>
      <c r="C25" s="493">
        <v>877618639.178864</v>
      </c>
      <c r="D25" s="118" t="s">
        <v>272</v>
      </c>
      <c r="F25" s="428"/>
      <c r="G25" s="315"/>
      <c r="H25" s="433"/>
      <c r="I25" s="247"/>
      <c r="J25" s="247"/>
      <c r="K25" s="247"/>
    </row>
    <row r="26" spans="2:11" ht="13.5" thickBot="1">
      <c r="B26" s="435"/>
      <c r="C26" s="494"/>
      <c r="D26" s="427"/>
      <c r="F26" s="422" t="s">
        <v>273</v>
      </c>
      <c r="G26" s="315" t="s">
        <v>274</v>
      </c>
      <c r="H26" s="426"/>
    </row>
    <row r="27" spans="2:11">
      <c r="B27" s="423"/>
      <c r="C27" s="495"/>
      <c r="D27" s="436"/>
      <c r="F27" s="431" t="s">
        <v>244</v>
      </c>
      <c r="G27" s="315" t="s">
        <v>245</v>
      </c>
      <c r="H27" s="426"/>
      <c r="I27" s="247"/>
      <c r="J27" s="247"/>
      <c r="K27" s="247"/>
    </row>
    <row r="28" spans="2:11" ht="12.75">
      <c r="B28" s="470" t="s">
        <v>275</v>
      </c>
      <c r="C28" s="493">
        <v>29896895996.418335</v>
      </c>
      <c r="D28" s="424"/>
      <c r="F28" s="428"/>
      <c r="G28" s="446">
        <v>38679985771</v>
      </c>
      <c r="H28" s="426" t="s">
        <v>248</v>
      </c>
    </row>
    <row r="29" spans="2:11" ht="12.75">
      <c r="B29" s="470"/>
      <c r="C29" s="117" t="s">
        <v>474</v>
      </c>
      <c r="D29" s="471" t="s">
        <v>276</v>
      </c>
      <c r="F29" s="428"/>
      <c r="G29" s="446">
        <v>38448351424</v>
      </c>
      <c r="H29" s="426" t="s">
        <v>277</v>
      </c>
      <c r="I29" s="247"/>
      <c r="J29" s="247"/>
      <c r="K29" s="247"/>
    </row>
    <row r="30" spans="2:11" ht="12.75" thickBot="1">
      <c r="B30" s="454"/>
      <c r="C30" s="465"/>
      <c r="D30" s="437"/>
      <c r="F30" s="432"/>
      <c r="G30" s="449" t="s">
        <v>278</v>
      </c>
      <c r="H30" s="433"/>
    </row>
    <row r="31" spans="2:11">
      <c r="D31" s="277"/>
      <c r="F31" s="428"/>
      <c r="G31" s="452" t="s">
        <v>279</v>
      </c>
      <c r="H31" s="426" t="s">
        <v>253</v>
      </c>
      <c r="I31" s="247"/>
      <c r="J31" s="247"/>
      <c r="K31" s="247"/>
    </row>
    <row r="32" spans="2:11">
      <c r="B32" s="11" t="s">
        <v>280</v>
      </c>
      <c r="F32" s="432"/>
      <c r="G32" s="450" t="s">
        <v>256</v>
      </c>
      <c r="H32" s="426" t="s">
        <v>257</v>
      </c>
    </row>
    <row r="33" spans="2:11" s="438" customFormat="1" ht="13.5" thickBot="1">
      <c r="F33" s="428"/>
      <c r="G33" s="449">
        <v>0.25</v>
      </c>
      <c r="H33" s="426" t="s">
        <v>258</v>
      </c>
      <c r="I33" s="247"/>
      <c r="J33" s="247"/>
      <c r="K33" s="247"/>
    </row>
    <row r="34" spans="2:11" s="438" customFormat="1" ht="13.5" thickBot="1">
      <c r="B34" s="439" t="s">
        <v>281</v>
      </c>
      <c r="C34" s="472">
        <v>0.76700000000000002</v>
      </c>
      <c r="F34" s="432"/>
      <c r="G34" s="315" t="s">
        <v>261</v>
      </c>
      <c r="H34" s="433"/>
      <c r="I34" s="11"/>
      <c r="J34" s="11"/>
      <c r="K34" s="11"/>
    </row>
    <row r="35" spans="2:11" s="438" customFormat="1" ht="13.5" thickBot="1">
      <c r="B35" s="439" t="s">
        <v>282</v>
      </c>
      <c r="C35" s="440">
        <v>1999234257.8083344</v>
      </c>
      <c r="F35" s="434" t="s">
        <v>262</v>
      </c>
      <c r="G35" s="451" t="s">
        <v>263</v>
      </c>
      <c r="H35" s="441"/>
      <c r="I35" s="247"/>
      <c r="J35" s="247"/>
      <c r="K35" s="247"/>
    </row>
    <row r="36" spans="2:11" s="438" customFormat="1" ht="13.5" thickBot="1">
      <c r="B36" s="439" t="s">
        <v>283</v>
      </c>
      <c r="C36" s="442">
        <v>27897661738.610001</v>
      </c>
      <c r="F36" s="432"/>
      <c r="G36" s="446">
        <v>0</v>
      </c>
      <c r="H36" s="426" t="s">
        <v>266</v>
      </c>
      <c r="I36" s="11"/>
      <c r="J36" s="11"/>
      <c r="K36" s="11"/>
    </row>
    <row r="37" spans="2:11" s="438" customFormat="1" ht="12.75">
      <c r="F37" s="432"/>
      <c r="G37" s="446">
        <v>0</v>
      </c>
      <c r="H37" s="426" t="s">
        <v>267</v>
      </c>
      <c r="I37" s="247"/>
      <c r="J37" s="247"/>
      <c r="K37" s="247"/>
    </row>
    <row r="38" spans="2:11" s="438" customFormat="1" ht="12.75">
      <c r="F38" s="428"/>
      <c r="G38" s="315"/>
      <c r="H38" s="433"/>
      <c r="I38" s="11"/>
      <c r="J38" s="11"/>
      <c r="K38" s="11"/>
    </row>
    <row r="39" spans="2:11" s="438" customFormat="1" ht="12.75">
      <c r="F39" s="428"/>
      <c r="G39" s="446">
        <v>29489885542.208</v>
      </c>
      <c r="H39" s="426" t="s">
        <v>284</v>
      </c>
      <c r="I39" s="247"/>
      <c r="J39" s="247"/>
      <c r="K39" s="247"/>
    </row>
    <row r="40" spans="2:11" s="438" customFormat="1" ht="13.5" thickBot="1">
      <c r="F40" s="301"/>
      <c r="G40" s="447"/>
      <c r="H40" s="443"/>
    </row>
    <row r="41" spans="2:11" s="438" customFormat="1" ht="12.75">
      <c r="F41" s="11"/>
      <c r="G41" s="11"/>
    </row>
    <row r="42" spans="2:11" s="438" customFormat="1" ht="13.5" thickBot="1">
      <c r="B42" s="415" t="s">
        <v>285</v>
      </c>
      <c r="C42" s="415"/>
      <c r="D42" s="415"/>
      <c r="E42" s="415"/>
      <c r="F42" s="416"/>
      <c r="G42" s="416"/>
      <c r="H42" s="415"/>
    </row>
    <row r="43" spans="2:11" s="438" customFormat="1" ht="13.5" thickBot="1"/>
    <row r="44" spans="2:11" s="438" customFormat="1" ht="13.5" thickBot="1">
      <c r="B44" s="439" t="s">
        <v>286</v>
      </c>
      <c r="C44" s="444">
        <v>0</v>
      </c>
    </row>
    <row r="45" spans="2:11" s="438" customFormat="1" ht="13.5" thickBot="1">
      <c r="B45" s="439" t="s">
        <v>287</v>
      </c>
      <c r="C45" s="440">
        <v>3031906653.1900001</v>
      </c>
    </row>
    <row r="46" spans="2:11" s="438" customFormat="1" ht="13.5" thickBot="1">
      <c r="B46" s="439" t="s">
        <v>288</v>
      </c>
      <c r="C46" s="440">
        <v>249314525.88999999</v>
      </c>
    </row>
    <row r="47" spans="2:11" s="438" customFormat="1" ht="13.5" thickBot="1">
      <c r="B47" s="439" t="s">
        <v>289</v>
      </c>
      <c r="C47" s="440">
        <v>97031386.829999983</v>
      </c>
    </row>
    <row r="48" spans="2:11" s="438" customFormat="1" ht="13.5" thickBot="1">
      <c r="B48" s="439" t="s">
        <v>290</v>
      </c>
      <c r="C48" s="440">
        <v>0</v>
      </c>
    </row>
    <row r="49" spans="2:8" s="438" customFormat="1" ht="13.5" thickBot="1">
      <c r="B49" s="439" t="s">
        <v>89</v>
      </c>
      <c r="C49" s="442">
        <v>3378252565.9099998</v>
      </c>
    </row>
    <row r="50" spans="2:8" s="438" customFormat="1" ht="12.75"/>
    <row r="51" spans="2:8" s="438" customFormat="1" ht="12.75">
      <c r="B51" s="438" t="s">
        <v>291</v>
      </c>
    </row>
    <row r="52" spans="2:8" s="438" customFormat="1" ht="13.5" thickBot="1"/>
    <row r="53" spans="2:8" s="438" customFormat="1" ht="13.5" thickBot="1">
      <c r="B53" s="439" t="s">
        <v>292</v>
      </c>
      <c r="C53" s="444">
        <v>3378252565.9099998</v>
      </c>
    </row>
    <row r="54" spans="2:8" s="438" customFormat="1" ht="13.5" thickBot="1">
      <c r="B54" s="439" t="s">
        <v>293</v>
      </c>
      <c r="C54" s="440">
        <v>0</v>
      </c>
    </row>
    <row r="55" spans="2:8" s="438" customFormat="1" ht="13.5" thickBot="1">
      <c r="B55" s="439" t="s">
        <v>247</v>
      </c>
      <c r="C55" s="440">
        <v>0</v>
      </c>
    </row>
    <row r="56" spans="2:8" s="438" customFormat="1" ht="13.5" thickBot="1">
      <c r="B56" s="439" t="s">
        <v>89</v>
      </c>
      <c r="C56" s="442">
        <v>3378252565.9099998</v>
      </c>
    </row>
    <row r="57" spans="2:8" s="438" customFormat="1" ht="12.75"/>
    <row r="58" spans="2:8" s="438" customFormat="1" ht="12.75"/>
    <row r="59" spans="2:8" s="438" customFormat="1" ht="13.5" thickBot="1">
      <c r="B59" s="415" t="s">
        <v>294</v>
      </c>
      <c r="C59" s="415"/>
      <c r="D59" s="415"/>
      <c r="E59" s="415"/>
      <c r="F59" s="415"/>
      <c r="G59" s="415"/>
      <c r="H59" s="415"/>
    </row>
    <row r="60" spans="2:8" s="438" customFormat="1" ht="13.5" thickBot="1"/>
    <row r="61" spans="2:8" s="438" customFormat="1" ht="13.5" thickBot="1">
      <c r="B61" s="439" t="s">
        <v>295</v>
      </c>
      <c r="C61" s="444">
        <v>3378252565.9099998</v>
      </c>
    </row>
    <row r="62" spans="2:8" s="438" customFormat="1" ht="13.5" thickBot="1">
      <c r="B62" s="439" t="s">
        <v>296</v>
      </c>
      <c r="C62" s="440">
        <v>38679985771</v>
      </c>
    </row>
    <row r="63" spans="2:8" s="438" customFormat="1" ht="13.5" thickBot="1">
      <c r="B63" s="439" t="s">
        <v>297</v>
      </c>
      <c r="C63" s="440">
        <v>0</v>
      </c>
    </row>
    <row r="64" spans="2:8" s="438" customFormat="1" ht="13.5" thickBot="1">
      <c r="B64" s="439" t="s">
        <v>89</v>
      </c>
      <c r="C64" s="442">
        <v>42058238336.910004</v>
      </c>
    </row>
    <row r="65" spans="2:5" s="438" customFormat="1" ht="13.5" thickBot="1"/>
    <row r="66" spans="2:5" s="438" customFormat="1" ht="13.5" thickBot="1">
      <c r="B66" s="439" t="s">
        <v>298</v>
      </c>
      <c r="C66" s="444">
        <v>14160576598.300003</v>
      </c>
    </row>
    <row r="67" spans="2:5" s="438" customFormat="1" ht="13.5" thickBot="1">
      <c r="B67" s="439" t="s">
        <v>299</v>
      </c>
      <c r="C67" s="440">
        <v>0</v>
      </c>
    </row>
    <row r="68" spans="2:5" s="438" customFormat="1" ht="13.5" thickBot="1">
      <c r="B68" s="439" t="s">
        <v>300</v>
      </c>
      <c r="C68" s="440">
        <v>27897661738.610001</v>
      </c>
    </row>
    <row r="69" spans="2:5" s="438" customFormat="1" ht="13.5" thickBot="1">
      <c r="B69" s="439" t="s">
        <v>89</v>
      </c>
      <c r="C69" s="442">
        <v>42058238336.910004</v>
      </c>
    </row>
    <row r="70" spans="2:5" s="438" customFormat="1" ht="12.75"/>
    <row r="71" spans="2:5" s="438" customFormat="1" ht="12.75"/>
    <row r="72" spans="2:5" s="438" customFormat="1" ht="12.75"/>
    <row r="73" spans="2:5" s="438" customFormat="1" ht="12.75"/>
    <row r="74" spans="2:5" s="438" customFormat="1" ht="12.75"/>
    <row r="75" spans="2:5" s="438" customFormat="1" ht="12.75"/>
    <row r="76" spans="2:5" s="438" customFormat="1" ht="12.75"/>
    <row r="77" spans="2:5" s="438" customFormat="1" ht="12.75"/>
    <row r="78" spans="2:5" ht="12.75">
      <c r="B78" s="438"/>
      <c r="C78" s="438"/>
      <c r="D78" s="438"/>
      <c r="E78" s="438"/>
    </row>
    <row r="79" spans="2:5" ht="12.75">
      <c r="B79" s="438"/>
      <c r="C79" s="438"/>
      <c r="D79" s="438"/>
      <c r="E79" s="438"/>
    </row>
    <row r="80" spans="2:5" ht="12.75">
      <c r="B80" s="438"/>
      <c r="C80" s="438"/>
      <c r="D80" s="438"/>
      <c r="E80" s="438"/>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&amp;C&amp;10Covered Bond Investors' Report - March 2012</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G32" sqref="G32"/>
    </sheetView>
  </sheetViews>
  <sheetFormatPr defaultRowHeight="9"/>
  <cols>
    <col min="1" max="1" width="5.7109375" style="115" customWidth="1"/>
    <col min="2" max="2" width="50.7109375" style="115" customWidth="1"/>
    <col min="3" max="3" width="15.7109375" style="115" customWidth="1"/>
    <col min="4" max="4" width="9.140625" style="115"/>
    <col min="5" max="5" width="5.7109375" style="115" customWidth="1"/>
    <col min="6" max="6" width="50.7109375" style="115" customWidth="1"/>
    <col min="7" max="7" width="15.7109375" style="115" customWidth="1"/>
    <col min="8" max="16384" width="9.140625" style="115"/>
  </cols>
  <sheetData>
    <row r="2" spans="1:14" ht="9.75" thickBot="1">
      <c r="B2" s="114" t="s">
        <v>301</v>
      </c>
      <c r="C2" s="113"/>
      <c r="D2" s="113"/>
      <c r="E2" s="113"/>
      <c r="F2" s="113"/>
      <c r="G2" s="113"/>
      <c r="H2" s="112"/>
      <c r="I2" s="112"/>
      <c r="J2" s="112"/>
      <c r="K2" s="112"/>
      <c r="L2" s="112"/>
      <c r="M2" s="112"/>
      <c r="N2" s="112"/>
    </row>
    <row r="3" spans="1:14">
      <c r="B3" s="111"/>
      <c r="C3" s="112"/>
      <c r="D3" s="112"/>
      <c r="E3" s="112"/>
      <c r="F3" s="112"/>
      <c r="G3" s="112"/>
      <c r="H3" s="112"/>
      <c r="I3" s="112"/>
      <c r="J3" s="112"/>
      <c r="K3" s="112"/>
      <c r="L3" s="112"/>
      <c r="M3" s="112"/>
      <c r="N3" s="112"/>
    </row>
    <row r="4" spans="1:14">
      <c r="B4" s="110" t="s">
        <v>302</v>
      </c>
      <c r="C4" s="109"/>
      <c r="D4" s="108"/>
      <c r="E4" s="107"/>
      <c r="F4" s="110" t="s">
        <v>303</v>
      </c>
      <c r="G4" s="110"/>
    </row>
    <row r="5" spans="1:14">
      <c r="B5" s="107"/>
      <c r="C5" s="106"/>
      <c r="D5" s="108"/>
      <c r="E5" s="107"/>
      <c r="F5" s="107"/>
    </row>
    <row r="6" spans="1:14">
      <c r="A6" s="105" t="s">
        <v>242</v>
      </c>
      <c r="B6" s="107" t="s">
        <v>304</v>
      </c>
      <c r="C6" s="123">
        <v>0</v>
      </c>
      <c r="D6" s="108"/>
      <c r="E6" s="105" t="s">
        <v>242</v>
      </c>
      <c r="F6" s="107" t="s">
        <v>305</v>
      </c>
      <c r="G6" s="125">
        <v>0</v>
      </c>
    </row>
    <row r="7" spans="1:14">
      <c r="B7" s="107" t="s">
        <v>306</v>
      </c>
      <c r="C7" s="123">
        <v>0</v>
      </c>
      <c r="D7" s="108"/>
      <c r="E7" s="107"/>
      <c r="F7" s="107"/>
      <c r="G7" s="126"/>
    </row>
    <row r="8" spans="1:14" ht="9.75" thickBot="1">
      <c r="B8" s="107"/>
      <c r="C8" s="121"/>
      <c r="D8" s="108"/>
      <c r="E8" s="107"/>
      <c r="F8" s="107"/>
      <c r="G8" s="122"/>
    </row>
    <row r="9" spans="1:14" ht="9.75" thickTop="1">
      <c r="B9" s="107"/>
      <c r="C9" s="124"/>
      <c r="D9" s="108"/>
      <c r="E9" s="105" t="s">
        <v>273</v>
      </c>
      <c r="F9" s="107" t="s">
        <v>307</v>
      </c>
      <c r="G9" s="125">
        <v>0</v>
      </c>
    </row>
    <row r="10" spans="1:14">
      <c r="A10" s="105" t="s">
        <v>273</v>
      </c>
      <c r="B10" s="107" t="s">
        <v>308</v>
      </c>
      <c r="C10" s="123">
        <v>2562203.41</v>
      </c>
      <c r="D10" s="108"/>
      <c r="E10" s="107"/>
      <c r="F10" s="107"/>
      <c r="G10" s="126"/>
    </row>
    <row r="11" spans="1:14">
      <c r="B11" s="107" t="s">
        <v>309</v>
      </c>
      <c r="C11" s="123">
        <v>10000</v>
      </c>
      <c r="D11" s="108"/>
      <c r="E11" s="107"/>
      <c r="F11" s="107"/>
      <c r="G11" s="126"/>
    </row>
    <row r="12" spans="1:14">
      <c r="B12" s="107" t="s">
        <v>310</v>
      </c>
      <c r="C12" s="123">
        <v>0</v>
      </c>
      <c r="D12" s="108"/>
      <c r="E12" s="105" t="s">
        <v>311</v>
      </c>
      <c r="F12" s="107" t="s">
        <v>312</v>
      </c>
      <c r="G12" s="125">
        <v>777281681.99000001</v>
      </c>
    </row>
    <row r="13" spans="1:14">
      <c r="B13" s="107" t="s">
        <v>313</v>
      </c>
      <c r="C13" s="123">
        <v>0</v>
      </c>
      <c r="D13" s="108"/>
      <c r="E13" s="107"/>
      <c r="F13" s="107"/>
      <c r="G13" s="126"/>
    </row>
    <row r="14" spans="1:14">
      <c r="B14" s="107" t="s">
        <v>314</v>
      </c>
      <c r="C14" s="123">
        <v>0</v>
      </c>
      <c r="D14" s="108"/>
      <c r="F14" s="107"/>
      <c r="G14" s="126"/>
    </row>
    <row r="15" spans="1:14">
      <c r="C15" s="124"/>
      <c r="D15" s="108"/>
      <c r="E15" s="105" t="s">
        <v>315</v>
      </c>
      <c r="F15" s="107" t="s">
        <v>316</v>
      </c>
      <c r="G15" s="125">
        <v>0</v>
      </c>
    </row>
    <row r="16" spans="1:14">
      <c r="B16" s="107"/>
      <c r="C16" s="124"/>
      <c r="D16" s="108"/>
      <c r="E16" s="105"/>
      <c r="F16" s="107" t="s">
        <v>317</v>
      </c>
      <c r="G16" s="125">
        <v>0</v>
      </c>
    </row>
    <row r="17" spans="1:7">
      <c r="A17" s="105" t="s">
        <v>311</v>
      </c>
      <c r="B17" s="107" t="s">
        <v>318</v>
      </c>
      <c r="C17" s="123">
        <v>19315737.57</v>
      </c>
      <c r="D17" s="108"/>
      <c r="G17" s="126"/>
    </row>
    <row r="18" spans="1:7" ht="9.75" thickBot="1">
      <c r="B18" s="108"/>
      <c r="C18" s="121"/>
      <c r="D18" s="108"/>
      <c r="E18" s="107"/>
      <c r="F18" s="107"/>
      <c r="G18" s="122"/>
    </row>
    <row r="19" spans="1:7" ht="9.75" thickTop="1">
      <c r="B19" s="107"/>
      <c r="C19" s="124"/>
      <c r="D19" s="108"/>
      <c r="E19" s="105" t="s">
        <v>319</v>
      </c>
      <c r="F19" s="107" t="s">
        <v>320</v>
      </c>
      <c r="G19" s="125">
        <v>50964729.549999997</v>
      </c>
    </row>
    <row r="20" spans="1:7">
      <c r="A20" s="105" t="s">
        <v>315</v>
      </c>
      <c r="B20" s="107" t="s">
        <v>316</v>
      </c>
      <c r="C20" s="123">
        <v>60342527.109999999</v>
      </c>
      <c r="D20" s="108"/>
      <c r="E20" s="107"/>
      <c r="F20" s="107"/>
    </row>
    <row r="21" spans="1:7">
      <c r="A21" s="105"/>
      <c r="B21" s="107" t="s">
        <v>321</v>
      </c>
      <c r="C21" s="123">
        <v>0</v>
      </c>
      <c r="D21" s="108"/>
      <c r="E21" s="107"/>
      <c r="F21" s="107"/>
    </row>
    <row r="22" spans="1:7" ht="9.75" thickBot="1">
      <c r="C22" s="121"/>
      <c r="D22" s="108"/>
      <c r="E22" s="107"/>
      <c r="F22" s="107"/>
    </row>
    <row r="23" spans="1:7" ht="9.75" thickTop="1">
      <c r="B23" s="107"/>
      <c r="C23" s="122"/>
      <c r="D23" s="108"/>
      <c r="E23" s="107"/>
      <c r="F23" s="107"/>
    </row>
    <row r="24" spans="1:7" ht="18">
      <c r="A24" s="103" t="s">
        <v>319</v>
      </c>
      <c r="B24" s="102" t="s">
        <v>322</v>
      </c>
      <c r="C24" s="123">
        <v>0</v>
      </c>
      <c r="D24" s="107"/>
      <c r="E24" s="107"/>
      <c r="F24" s="107"/>
    </row>
    <row r="25" spans="1:7" ht="9.75" thickBot="1">
      <c r="B25" s="107"/>
      <c r="C25" s="121"/>
      <c r="D25" s="107"/>
      <c r="E25" s="107"/>
      <c r="F25" s="107"/>
    </row>
    <row r="26" spans="1:7" ht="9.75" thickTop="1">
      <c r="B26" s="107"/>
      <c r="C26" s="112"/>
      <c r="D26" s="107"/>
      <c r="E26" s="107"/>
      <c r="F26" s="107"/>
    </row>
    <row r="27" spans="1:7">
      <c r="A27" s="103" t="s">
        <v>323</v>
      </c>
      <c r="B27" s="557" t="s">
        <v>324</v>
      </c>
      <c r="C27" s="123">
        <v>0</v>
      </c>
      <c r="D27" s="107"/>
      <c r="E27" s="107"/>
      <c r="F27" s="107"/>
    </row>
    <row r="28" spans="1:7" ht="9.75" thickBot="1">
      <c r="B28" s="557"/>
      <c r="C28" s="121"/>
      <c r="D28" s="107"/>
      <c r="E28" s="107"/>
      <c r="F28" s="107"/>
    </row>
    <row r="29" spans="1:7" ht="9.75" thickTop="1">
      <c r="B29" s="107"/>
      <c r="C29" s="122"/>
      <c r="D29" s="107"/>
      <c r="E29" s="107"/>
      <c r="F29" s="107"/>
    </row>
    <row r="30" spans="1:7">
      <c r="A30" s="103" t="s">
        <v>325</v>
      </c>
      <c r="B30" s="107" t="s">
        <v>326</v>
      </c>
      <c r="C30" s="123">
        <v>126280787.22321051</v>
      </c>
      <c r="D30" s="107"/>
      <c r="E30" s="107"/>
      <c r="F30" s="107"/>
      <c r="G30" s="120"/>
    </row>
    <row r="31" spans="1:7" ht="9.75" thickBot="1">
      <c r="B31" s="107"/>
      <c r="C31" s="121"/>
      <c r="D31" s="107"/>
      <c r="E31" s="107"/>
      <c r="F31" s="107"/>
      <c r="G31" s="120"/>
    </row>
    <row r="32" spans="1:7" ht="9.75" thickTop="1">
      <c r="B32" s="107"/>
      <c r="C32" s="122"/>
      <c r="D32" s="107"/>
      <c r="E32" s="107"/>
      <c r="F32" s="107"/>
      <c r="G32" s="120"/>
    </row>
    <row r="33" spans="1:7">
      <c r="A33" s="103" t="s">
        <v>327</v>
      </c>
      <c r="B33" s="107" t="s">
        <v>328</v>
      </c>
      <c r="C33" s="123">
        <v>0</v>
      </c>
      <c r="D33" s="107"/>
      <c r="E33" s="107"/>
      <c r="F33" s="107"/>
      <c r="G33" s="120"/>
    </row>
    <row r="34" spans="1:7" ht="9.75" thickBot="1">
      <c r="A34" s="103"/>
      <c r="B34" s="107"/>
      <c r="C34" s="121"/>
      <c r="D34" s="107"/>
      <c r="E34" s="107"/>
      <c r="F34" s="107"/>
      <c r="G34" s="120"/>
    </row>
    <row r="35" spans="1:7" ht="9.75" thickTop="1">
      <c r="A35" s="103"/>
      <c r="B35" s="107"/>
      <c r="C35" s="122"/>
      <c r="D35" s="107"/>
      <c r="E35" s="107"/>
      <c r="F35" s="107"/>
      <c r="G35" s="120"/>
    </row>
    <row r="36" spans="1:7">
      <c r="A36" s="103" t="s">
        <v>244</v>
      </c>
      <c r="B36" s="107" t="s">
        <v>329</v>
      </c>
      <c r="C36" s="123">
        <v>0</v>
      </c>
      <c r="D36" s="107"/>
      <c r="E36" s="107"/>
      <c r="F36" s="107"/>
      <c r="G36" s="120"/>
    </row>
    <row r="37" spans="1:7" ht="9.75" thickBot="1">
      <c r="A37" s="112"/>
      <c r="B37" s="107"/>
      <c r="C37" s="104"/>
      <c r="D37" s="107"/>
      <c r="E37" s="107"/>
      <c r="F37" s="107"/>
      <c r="G37" s="120"/>
    </row>
    <row r="38" spans="1:7" ht="9.75" thickTop="1">
      <c r="A38" s="112"/>
      <c r="B38" s="107"/>
      <c r="D38" s="107"/>
      <c r="E38" s="107"/>
      <c r="F38" s="107"/>
      <c r="G38" s="120"/>
    </row>
    <row r="39" spans="1:7">
      <c r="A39" s="103" t="s">
        <v>330</v>
      </c>
      <c r="B39" s="107" t="s">
        <v>331</v>
      </c>
      <c r="C39" s="119">
        <v>0</v>
      </c>
      <c r="D39" s="107"/>
      <c r="E39" s="107"/>
      <c r="F39" s="107"/>
      <c r="G39" s="120"/>
    </row>
    <row r="40" spans="1:7" ht="9.75" thickBot="1">
      <c r="A40" s="112"/>
      <c r="B40" s="112"/>
      <c r="C40" s="104"/>
      <c r="D40" s="112"/>
      <c r="E40" s="112"/>
      <c r="F40" s="112"/>
      <c r="G40" s="112"/>
    </row>
    <row r="41" spans="1:7" ht="9.75" thickTop="1">
      <c r="A41" s="112"/>
      <c r="B41" s="112"/>
      <c r="D41" s="112"/>
      <c r="E41" s="112"/>
      <c r="F41" s="112"/>
      <c r="G41" s="112"/>
    </row>
    <row r="42" spans="1:7">
      <c r="A42" s="103" t="s">
        <v>332</v>
      </c>
      <c r="B42" s="112" t="s">
        <v>333</v>
      </c>
      <c r="C42" s="123">
        <v>0</v>
      </c>
      <c r="D42" s="112"/>
      <c r="E42" s="112"/>
      <c r="F42" s="112"/>
      <c r="G42" s="112"/>
    </row>
    <row r="43" spans="1:7" ht="9.75" thickBot="1">
      <c r="A43" s="112"/>
      <c r="B43" s="112"/>
      <c r="C43" s="104"/>
      <c r="D43" s="112"/>
      <c r="E43" s="112"/>
      <c r="F43" s="112"/>
      <c r="G43" s="112"/>
    </row>
    <row r="44" spans="1:7" ht="9.75" thickTop="1">
      <c r="A44" s="112"/>
      <c r="B44" s="112"/>
      <c r="C44" s="112"/>
      <c r="D44" s="112"/>
      <c r="E44" s="112"/>
      <c r="F44" s="112"/>
      <c r="G44" s="112"/>
    </row>
    <row r="45" spans="1:7">
      <c r="A45" s="112"/>
      <c r="B45" s="112"/>
      <c r="C45" s="112"/>
      <c r="D45" s="112"/>
      <c r="E45" s="112"/>
      <c r="F45" s="112"/>
      <c r="G45" s="112"/>
    </row>
    <row r="46" spans="1:7">
      <c r="A46" s="112"/>
      <c r="B46" s="112"/>
      <c r="C46" s="112"/>
      <c r="D46" s="112"/>
      <c r="E46" s="112"/>
      <c r="F46" s="112"/>
      <c r="G46" s="112"/>
    </row>
    <row r="47" spans="1:7">
      <c r="A47" s="112"/>
      <c r="B47" s="112"/>
      <c r="C47" s="112"/>
      <c r="D47" s="112"/>
      <c r="E47" s="112"/>
      <c r="F47" s="112"/>
      <c r="G47" s="112"/>
    </row>
    <row r="48" spans="1:7">
      <c r="A48" s="112"/>
      <c r="B48" s="112"/>
      <c r="C48" s="112"/>
      <c r="D48" s="112"/>
      <c r="E48" s="112"/>
      <c r="F48" s="112"/>
      <c r="G48" s="112"/>
    </row>
    <row r="49" spans="1:7">
      <c r="A49" s="112"/>
      <c r="B49" s="112"/>
      <c r="C49" s="112"/>
      <c r="D49" s="112"/>
      <c r="E49" s="112"/>
      <c r="F49" s="112"/>
      <c r="G49" s="112"/>
    </row>
    <row r="50" spans="1:7">
      <c r="A50" s="112"/>
      <c r="B50" s="112"/>
      <c r="C50" s="112"/>
      <c r="D50" s="112"/>
      <c r="E50" s="112"/>
      <c r="F50" s="112"/>
      <c r="G50" s="112"/>
    </row>
    <row r="51" spans="1:7">
      <c r="A51" s="112"/>
      <c r="B51" s="112"/>
      <c r="C51" s="112"/>
      <c r="D51" s="112"/>
      <c r="E51" s="112"/>
      <c r="F51" s="112"/>
      <c r="G51" s="112"/>
    </row>
    <row r="52" spans="1:7">
      <c r="A52" s="112"/>
      <c r="B52" s="112"/>
      <c r="C52" s="112"/>
      <c r="D52" s="112"/>
      <c r="E52" s="112"/>
      <c r="F52" s="112"/>
      <c r="G52" s="112"/>
    </row>
    <row r="53" spans="1:7">
      <c r="A53" s="112"/>
      <c r="B53" s="112"/>
      <c r="C53" s="112"/>
      <c r="D53" s="112"/>
      <c r="E53" s="112"/>
      <c r="F53" s="112"/>
      <c r="G53" s="112"/>
    </row>
    <row r="54" spans="1:7">
      <c r="A54" s="112"/>
      <c r="B54" s="112"/>
      <c r="C54" s="112"/>
      <c r="D54" s="112"/>
      <c r="E54" s="112"/>
      <c r="F54" s="112"/>
      <c r="G54" s="112"/>
    </row>
    <row r="55" spans="1:7">
      <c r="A55" s="112"/>
      <c r="B55" s="112"/>
      <c r="C55" s="112"/>
      <c r="D55" s="112"/>
      <c r="E55" s="112"/>
      <c r="F55" s="112"/>
      <c r="G55" s="112"/>
    </row>
    <row r="56" spans="1:7">
      <c r="A56" s="112"/>
      <c r="B56" s="112"/>
      <c r="C56" s="112"/>
      <c r="D56" s="112"/>
      <c r="E56" s="112"/>
      <c r="F56" s="112"/>
      <c r="G56" s="112"/>
    </row>
    <row r="57" spans="1:7">
      <c r="A57" s="112"/>
      <c r="B57" s="112"/>
      <c r="C57" s="112"/>
      <c r="D57" s="112"/>
      <c r="E57" s="112"/>
      <c r="F57" s="112"/>
      <c r="G57" s="112"/>
    </row>
    <row r="58" spans="1:7">
      <c r="A58" s="112"/>
      <c r="B58" s="112"/>
      <c r="C58" s="112"/>
      <c r="D58" s="112"/>
      <c r="E58" s="112"/>
      <c r="F58" s="112"/>
      <c r="G58" s="112"/>
    </row>
    <row r="59" spans="1:7">
      <c r="A59" s="112"/>
      <c r="B59" s="112"/>
      <c r="C59" s="112"/>
      <c r="D59" s="112"/>
      <c r="E59" s="112"/>
      <c r="F59" s="112"/>
      <c r="G59" s="112"/>
    </row>
    <row r="60" spans="1:7">
      <c r="A60" s="112"/>
      <c r="B60" s="112"/>
      <c r="C60" s="112"/>
      <c r="D60" s="112"/>
      <c r="E60" s="112"/>
      <c r="F60" s="112"/>
      <c r="G60" s="112"/>
    </row>
    <row r="61" spans="1:7">
      <c r="A61" s="112"/>
      <c r="B61" s="112"/>
      <c r="C61" s="112"/>
      <c r="D61" s="112"/>
      <c r="E61" s="112"/>
      <c r="F61" s="112"/>
      <c r="G61" s="112"/>
    </row>
    <row r="62" spans="1:7">
      <c r="A62" s="112"/>
      <c r="B62" s="112"/>
      <c r="C62" s="112"/>
      <c r="D62" s="112"/>
      <c r="E62" s="112"/>
      <c r="F62" s="112"/>
      <c r="G62" s="112"/>
    </row>
    <row r="63" spans="1:7">
      <c r="A63" s="112"/>
      <c r="B63" s="112"/>
      <c r="C63" s="112"/>
      <c r="D63" s="112"/>
      <c r="E63" s="112"/>
      <c r="F63" s="112"/>
      <c r="G63" s="112"/>
    </row>
    <row r="64" spans="1:7">
      <c r="A64" s="112"/>
      <c r="B64" s="112"/>
      <c r="C64" s="112"/>
      <c r="D64" s="112"/>
      <c r="E64" s="112"/>
      <c r="F64" s="112"/>
      <c r="G64" s="112"/>
    </row>
    <row r="65" spans="1:7">
      <c r="A65" s="112"/>
      <c r="B65" s="112"/>
      <c r="C65" s="112"/>
      <c r="D65" s="112"/>
      <c r="E65" s="112"/>
      <c r="F65" s="112"/>
      <c r="G65" s="112"/>
    </row>
    <row r="66" spans="1:7">
      <c r="A66" s="112"/>
      <c r="B66" s="112"/>
      <c r="C66" s="112"/>
      <c r="D66" s="112"/>
      <c r="E66" s="112"/>
      <c r="F66" s="112"/>
      <c r="G66" s="112"/>
    </row>
    <row r="67" spans="1:7">
      <c r="A67" s="112"/>
      <c r="B67" s="112"/>
      <c r="C67" s="112"/>
      <c r="D67" s="112"/>
      <c r="E67" s="112"/>
      <c r="F67" s="112"/>
      <c r="G67" s="112"/>
    </row>
    <row r="68" spans="1:7">
      <c r="A68" s="112"/>
      <c r="B68" s="112"/>
      <c r="C68" s="112"/>
      <c r="D68" s="112"/>
      <c r="E68" s="112"/>
      <c r="F68" s="112"/>
      <c r="G68" s="112"/>
    </row>
    <row r="69" spans="1:7">
      <c r="A69" s="112"/>
      <c r="B69" s="112"/>
      <c r="C69" s="112"/>
      <c r="D69" s="112"/>
      <c r="E69" s="112"/>
      <c r="F69" s="112"/>
      <c r="G69" s="112"/>
    </row>
    <row r="70" spans="1:7">
      <c r="A70" s="112"/>
      <c r="B70" s="112"/>
      <c r="C70" s="112"/>
      <c r="D70" s="112"/>
      <c r="E70" s="112"/>
      <c r="F70" s="112"/>
      <c r="G70" s="112"/>
    </row>
    <row r="71" spans="1:7">
      <c r="A71" s="112"/>
      <c r="B71" s="112"/>
      <c r="C71" s="112"/>
      <c r="D71" s="112"/>
      <c r="E71" s="112"/>
      <c r="F71" s="112"/>
      <c r="G71" s="112"/>
    </row>
    <row r="72" spans="1:7">
      <c r="A72" s="112"/>
      <c r="B72" s="112"/>
      <c r="C72" s="112"/>
      <c r="D72" s="112"/>
      <c r="E72" s="112"/>
      <c r="F72" s="112"/>
      <c r="G72" s="112"/>
    </row>
    <row r="73" spans="1:7">
      <c r="A73" s="112"/>
      <c r="B73" s="112"/>
      <c r="C73" s="112"/>
      <c r="D73" s="112"/>
      <c r="E73" s="112"/>
      <c r="F73" s="112"/>
      <c r="G73" s="112"/>
    </row>
    <row r="74" spans="1:7">
      <c r="A74" s="112"/>
      <c r="B74" s="112"/>
      <c r="C74" s="112"/>
      <c r="D74" s="112"/>
      <c r="E74" s="112"/>
      <c r="F74" s="112"/>
      <c r="G74" s="112"/>
    </row>
    <row r="75" spans="1:7">
      <c r="A75" s="112"/>
      <c r="B75" s="112"/>
      <c r="C75" s="112"/>
      <c r="D75" s="112"/>
      <c r="E75" s="112"/>
      <c r="F75" s="112"/>
      <c r="G75" s="112"/>
    </row>
    <row r="76" spans="1:7">
      <c r="A76" s="112"/>
      <c r="B76" s="112"/>
      <c r="C76" s="112"/>
      <c r="D76" s="112"/>
      <c r="E76" s="112"/>
      <c r="F76" s="112"/>
      <c r="G76" s="112"/>
    </row>
    <row r="77" spans="1:7">
      <c r="A77" s="112"/>
      <c r="B77" s="112"/>
      <c r="C77" s="112"/>
      <c r="D77" s="112"/>
      <c r="E77" s="112"/>
      <c r="F77" s="112"/>
      <c r="G77" s="112"/>
    </row>
    <row r="78" spans="1:7">
      <c r="A78" s="112"/>
      <c r="B78" s="112"/>
      <c r="C78" s="112"/>
      <c r="D78" s="112"/>
      <c r="E78" s="112"/>
      <c r="F78" s="112"/>
      <c r="G78" s="112"/>
    </row>
    <row r="79" spans="1:7">
      <c r="A79" s="112"/>
      <c r="B79" s="112"/>
      <c r="C79" s="112"/>
      <c r="D79" s="112"/>
      <c r="E79" s="112"/>
      <c r="F79" s="112"/>
      <c r="G79" s="112"/>
    </row>
    <row r="80" spans="1:7">
      <c r="A80" s="112"/>
      <c r="B80" s="112"/>
      <c r="C80" s="112"/>
      <c r="D80" s="112"/>
      <c r="E80" s="112"/>
      <c r="F80" s="112"/>
      <c r="G80" s="112"/>
    </row>
    <row r="81" spans="1:7">
      <c r="A81" s="112"/>
      <c r="B81" s="112"/>
      <c r="C81" s="112"/>
      <c r="D81" s="112"/>
      <c r="E81" s="112"/>
      <c r="F81" s="112"/>
      <c r="G81" s="112"/>
    </row>
    <row r="82" spans="1:7">
      <c r="A82" s="112"/>
      <c r="B82" s="112"/>
      <c r="C82" s="112"/>
      <c r="D82" s="112"/>
      <c r="E82" s="112"/>
      <c r="F82" s="112"/>
      <c r="G82" s="112"/>
    </row>
    <row r="83" spans="1:7">
      <c r="A83" s="112"/>
      <c r="B83" s="112"/>
      <c r="C83" s="112"/>
      <c r="D83" s="112"/>
      <c r="E83" s="112"/>
      <c r="F83" s="112"/>
      <c r="G83" s="112"/>
    </row>
    <row r="84" spans="1:7">
      <c r="A84" s="112"/>
      <c r="B84" s="112"/>
      <c r="C84" s="112"/>
      <c r="D84" s="112"/>
      <c r="E84" s="112"/>
      <c r="F84" s="112"/>
      <c r="G84" s="112"/>
    </row>
    <row r="85" spans="1:7">
      <c r="A85" s="112"/>
      <c r="B85" s="112"/>
      <c r="C85" s="112"/>
      <c r="D85" s="112"/>
      <c r="E85" s="112"/>
      <c r="F85" s="112"/>
      <c r="G85" s="112"/>
    </row>
    <row r="86" spans="1:7">
      <c r="A86" s="112"/>
      <c r="B86" s="112"/>
      <c r="C86" s="112"/>
      <c r="D86" s="112"/>
      <c r="E86" s="112"/>
      <c r="F86" s="112"/>
      <c r="G86" s="112"/>
    </row>
    <row r="87" spans="1:7">
      <c r="A87" s="112"/>
      <c r="B87" s="112"/>
      <c r="C87" s="112"/>
      <c r="D87" s="112"/>
      <c r="E87" s="112"/>
      <c r="F87" s="112"/>
      <c r="G87" s="112"/>
    </row>
    <row r="88" spans="1:7">
      <c r="A88" s="112"/>
      <c r="B88" s="112"/>
      <c r="C88" s="112"/>
      <c r="D88" s="112"/>
      <c r="E88" s="112"/>
      <c r="F88" s="112"/>
      <c r="G88" s="112"/>
    </row>
    <row r="89" spans="1:7">
      <c r="A89" s="112"/>
      <c r="B89" s="112"/>
      <c r="C89" s="112"/>
      <c r="D89" s="112"/>
      <c r="E89" s="112"/>
      <c r="F89" s="112"/>
      <c r="G89" s="112"/>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March 2012</oddHeader>
  </headerFooter>
</worksheet>
</file>

<file path=xl/worksheets/sheet8.xml><?xml version="1.0" encoding="utf-8"?>
<worksheet xmlns="http://schemas.openxmlformats.org/spreadsheetml/2006/main" xmlns:r="http://schemas.openxmlformats.org/officeDocument/2006/relationships">
  <dimension ref="A2:O62"/>
  <sheetViews>
    <sheetView view="pageLayout" topLeftCell="A10" zoomScale="75" zoomScaleNormal="100" zoomScalePageLayoutView="75" workbookViewId="0">
      <selection activeCell="B26" sqref="B26"/>
    </sheetView>
  </sheetViews>
  <sheetFormatPr defaultRowHeight="12"/>
  <cols>
    <col min="1" max="7" width="15.7109375" style="53" customWidth="1"/>
    <col min="8" max="8" width="15.42578125" style="492" customWidth="1"/>
    <col min="9" max="14" width="15.7109375" style="53" customWidth="1"/>
    <col min="15" max="16384" width="9.140625" style="53"/>
  </cols>
  <sheetData>
    <row r="2" spans="1:14" ht="12.75" thickBot="1">
      <c r="A2" s="41" t="s">
        <v>360</v>
      </c>
      <c r="B2" s="41"/>
      <c r="C2" s="41"/>
      <c r="D2" s="127"/>
      <c r="E2" s="127"/>
      <c r="F2" s="127"/>
      <c r="G2" s="127"/>
      <c r="H2" s="485"/>
      <c r="I2" s="127"/>
      <c r="J2" s="127"/>
      <c r="K2" s="127"/>
      <c r="L2" s="127"/>
      <c r="M2" s="127"/>
      <c r="N2" s="127"/>
    </row>
    <row r="3" spans="1:14">
      <c r="A3" s="33"/>
      <c r="B3" s="33"/>
      <c r="C3" s="33"/>
      <c r="D3" s="33"/>
      <c r="E3" s="33"/>
      <c r="F3" s="30"/>
      <c r="G3" s="30"/>
      <c r="H3" s="486"/>
      <c r="I3" s="30"/>
      <c r="J3" s="30"/>
      <c r="K3" s="30"/>
      <c r="L3" s="30"/>
      <c r="M3" s="30"/>
      <c r="N3" s="31"/>
    </row>
    <row r="4" spans="1:14" ht="12.75" thickBot="1">
      <c r="A4" s="127"/>
      <c r="B4" s="38"/>
      <c r="C4" s="38"/>
      <c r="D4" s="38"/>
      <c r="E4" s="38"/>
      <c r="F4" s="47"/>
      <c r="G4" s="38"/>
      <c r="H4" s="487"/>
      <c r="I4" s="38"/>
      <c r="J4" s="38"/>
      <c r="K4" s="38"/>
      <c r="L4" s="38"/>
      <c r="M4" s="38"/>
      <c r="N4" s="38"/>
    </row>
    <row r="5" spans="1:14" ht="41.25" customHeight="1" thickBot="1">
      <c r="A5" s="128" t="s">
        <v>361</v>
      </c>
      <c r="B5" s="129" t="s">
        <v>362</v>
      </c>
      <c r="C5" s="129" t="s">
        <v>363</v>
      </c>
      <c r="D5" s="129" t="s">
        <v>364</v>
      </c>
      <c r="E5" s="129" t="s">
        <v>365</v>
      </c>
      <c r="F5" s="129" t="s">
        <v>366</v>
      </c>
      <c r="G5" s="129" t="s">
        <v>367</v>
      </c>
      <c r="H5" s="488" t="s">
        <v>368</v>
      </c>
      <c r="I5" s="129" t="s">
        <v>369</v>
      </c>
      <c r="J5" s="129" t="s">
        <v>370</v>
      </c>
      <c r="K5" s="129" t="s">
        <v>371</v>
      </c>
      <c r="L5" s="129" t="s">
        <v>372</v>
      </c>
      <c r="M5" s="129" t="s">
        <v>373</v>
      </c>
      <c r="N5" s="129" t="s">
        <v>374</v>
      </c>
    </row>
    <row r="6" spans="1:14">
      <c r="A6" s="141" t="s">
        <v>375</v>
      </c>
      <c r="B6" s="130" t="s">
        <v>376</v>
      </c>
      <c r="C6" s="130" t="s">
        <v>376</v>
      </c>
      <c r="D6" s="131">
        <v>38511</v>
      </c>
      <c r="E6" s="132">
        <v>42163</v>
      </c>
      <c r="F6" s="133">
        <v>42529</v>
      </c>
      <c r="G6" s="134" t="s">
        <v>377</v>
      </c>
      <c r="H6" s="484">
        <v>2000000000</v>
      </c>
      <c r="I6" s="135">
        <v>3.3750000000000002E-2</v>
      </c>
      <c r="J6" s="136">
        <v>41068</v>
      </c>
      <c r="K6" s="137">
        <f>H6*I6</f>
        <v>67500000</v>
      </c>
      <c r="L6" s="138" t="s">
        <v>199</v>
      </c>
      <c r="M6" s="139" t="s">
        <v>378</v>
      </c>
      <c r="N6" s="138" t="s">
        <v>379</v>
      </c>
    </row>
    <row r="7" spans="1:14">
      <c r="A7" s="141" t="s">
        <v>380</v>
      </c>
      <c r="B7" s="130" t="s">
        <v>376</v>
      </c>
      <c r="C7" s="130" t="s">
        <v>376</v>
      </c>
      <c r="D7" s="131">
        <v>40294</v>
      </c>
      <c r="E7" s="132">
        <v>42163</v>
      </c>
      <c r="F7" s="133">
        <v>42529</v>
      </c>
      <c r="G7" s="134" t="s">
        <v>377</v>
      </c>
      <c r="H7" s="489">
        <v>250000000</v>
      </c>
      <c r="I7" s="135">
        <v>3.3750000000000002E-2</v>
      </c>
      <c r="J7" s="49">
        <v>41068</v>
      </c>
      <c r="K7" s="137">
        <f>H7*I7</f>
        <v>8437500</v>
      </c>
      <c r="L7" s="140" t="s">
        <v>199</v>
      </c>
      <c r="M7" s="131" t="s">
        <v>378</v>
      </c>
      <c r="N7" s="140" t="s">
        <v>379</v>
      </c>
    </row>
    <row r="8" spans="1:14">
      <c r="A8" s="141" t="s">
        <v>381</v>
      </c>
      <c r="B8" s="130" t="s">
        <v>376</v>
      </c>
      <c r="C8" s="130" t="s">
        <v>376</v>
      </c>
      <c r="D8" s="131">
        <v>40352</v>
      </c>
      <c r="E8" s="132">
        <v>42163</v>
      </c>
      <c r="F8" s="133">
        <v>42529</v>
      </c>
      <c r="G8" s="134" t="s">
        <v>377</v>
      </c>
      <c r="H8" s="489">
        <v>600000000</v>
      </c>
      <c r="I8" s="135">
        <v>3.3750000000000002E-2</v>
      </c>
      <c r="J8" s="49">
        <v>41068</v>
      </c>
      <c r="K8" s="137">
        <f t="shared" ref="K8:K23" si="0">H8*I8</f>
        <v>20250000</v>
      </c>
      <c r="L8" s="140" t="s">
        <v>199</v>
      </c>
      <c r="M8" s="131" t="s">
        <v>378</v>
      </c>
      <c r="N8" s="140" t="s">
        <v>379</v>
      </c>
    </row>
    <row r="9" spans="1:14">
      <c r="A9" s="141" t="s">
        <v>382</v>
      </c>
      <c r="B9" s="130" t="s">
        <v>376</v>
      </c>
      <c r="C9" s="130" t="s">
        <v>376</v>
      </c>
      <c r="D9" s="131">
        <v>40710</v>
      </c>
      <c r="E9" s="131">
        <v>42163</v>
      </c>
      <c r="F9" s="131">
        <v>42529</v>
      </c>
      <c r="G9" s="142" t="s">
        <v>377</v>
      </c>
      <c r="H9" s="489">
        <v>525000000</v>
      </c>
      <c r="I9" s="143">
        <v>3.3799999999999997E-2</v>
      </c>
      <c r="J9" s="49">
        <v>41068</v>
      </c>
      <c r="K9" s="137">
        <f t="shared" si="0"/>
        <v>17745000</v>
      </c>
      <c r="L9" s="140" t="s">
        <v>199</v>
      </c>
      <c r="M9" s="131" t="s">
        <v>378</v>
      </c>
      <c r="N9" s="140" t="s">
        <v>379</v>
      </c>
    </row>
    <row r="10" spans="1:14">
      <c r="A10" s="141" t="s">
        <v>383</v>
      </c>
      <c r="B10" s="130" t="s">
        <v>376</v>
      </c>
      <c r="C10" s="130" t="s">
        <v>376</v>
      </c>
      <c r="D10" s="131">
        <v>38674</v>
      </c>
      <c r="E10" s="132">
        <v>41231</v>
      </c>
      <c r="F10" s="133">
        <v>41596</v>
      </c>
      <c r="G10" s="134" t="s">
        <v>384</v>
      </c>
      <c r="H10" s="489">
        <v>600000000</v>
      </c>
      <c r="I10" s="135" t="s">
        <v>385</v>
      </c>
      <c r="J10" s="49">
        <v>41049</v>
      </c>
      <c r="K10" s="137">
        <v>46356.164383620802</v>
      </c>
      <c r="L10" s="140" t="s">
        <v>199</v>
      </c>
      <c r="M10" s="131" t="s">
        <v>386</v>
      </c>
      <c r="N10" s="140" t="s">
        <v>379</v>
      </c>
    </row>
    <row r="11" spans="1:14">
      <c r="A11" s="141" t="s">
        <v>387</v>
      </c>
      <c r="B11" s="130" t="s">
        <v>376</v>
      </c>
      <c r="C11" s="130" t="s">
        <v>376</v>
      </c>
      <c r="D11" s="131">
        <v>38819</v>
      </c>
      <c r="E11" s="132">
        <v>44298</v>
      </c>
      <c r="F11" s="133">
        <v>44663</v>
      </c>
      <c r="G11" s="134" t="s">
        <v>377</v>
      </c>
      <c r="H11" s="489">
        <v>1500000000</v>
      </c>
      <c r="I11" s="135">
        <v>4.2500000000000003E-2</v>
      </c>
      <c r="J11" s="49">
        <v>41011</v>
      </c>
      <c r="K11" s="137">
        <f t="shared" si="0"/>
        <v>63750000.000000007</v>
      </c>
      <c r="L11" s="140" t="s">
        <v>199</v>
      </c>
      <c r="M11" s="131" t="s">
        <v>388</v>
      </c>
      <c r="N11" s="140" t="s">
        <v>379</v>
      </c>
    </row>
    <row r="12" spans="1:14">
      <c r="A12" s="141" t="s">
        <v>380</v>
      </c>
      <c r="B12" s="130" t="s">
        <v>376</v>
      </c>
      <c r="C12" s="130" t="s">
        <v>376</v>
      </c>
      <c r="D12" s="131">
        <v>40581</v>
      </c>
      <c r="E12" s="132">
        <v>44298</v>
      </c>
      <c r="F12" s="133">
        <v>44663</v>
      </c>
      <c r="G12" s="134" t="s">
        <v>377</v>
      </c>
      <c r="H12" s="489">
        <v>250000000</v>
      </c>
      <c r="I12" s="135">
        <v>4.2500000000000003E-2</v>
      </c>
      <c r="J12" s="49">
        <v>41011</v>
      </c>
      <c r="K12" s="137">
        <f t="shared" si="0"/>
        <v>10625000</v>
      </c>
      <c r="L12" s="140" t="s">
        <v>199</v>
      </c>
      <c r="M12" s="140" t="s">
        <v>388</v>
      </c>
      <c r="N12" s="140" t="s">
        <v>379</v>
      </c>
    </row>
    <row r="13" spans="1:14">
      <c r="A13" s="141" t="s">
        <v>381</v>
      </c>
      <c r="B13" s="130" t="s">
        <v>376</v>
      </c>
      <c r="C13" s="130" t="s">
        <v>376</v>
      </c>
      <c r="D13" s="131">
        <v>40935</v>
      </c>
      <c r="E13" s="132">
        <v>44298</v>
      </c>
      <c r="F13" s="133">
        <v>44663</v>
      </c>
      <c r="G13" s="134" t="s">
        <v>377</v>
      </c>
      <c r="H13" s="489">
        <v>250000000</v>
      </c>
      <c r="I13" s="135">
        <v>4.2500000000000003E-2</v>
      </c>
      <c r="J13" s="49">
        <v>41011</v>
      </c>
      <c r="K13" s="137">
        <f t="shared" si="0"/>
        <v>10625000</v>
      </c>
      <c r="L13" s="140" t="s">
        <v>199</v>
      </c>
      <c r="M13" s="140" t="s">
        <v>460</v>
      </c>
      <c r="N13" s="140" t="s">
        <v>379</v>
      </c>
    </row>
    <row r="14" spans="1:14">
      <c r="A14" s="141" t="s">
        <v>382</v>
      </c>
      <c r="B14" s="130" t="s">
        <v>376</v>
      </c>
      <c r="C14" s="130" t="s">
        <v>376</v>
      </c>
      <c r="D14" s="131">
        <v>40995</v>
      </c>
      <c r="E14" s="132">
        <v>44298</v>
      </c>
      <c r="F14" s="133">
        <v>44663</v>
      </c>
      <c r="G14" s="134" t="s">
        <v>377</v>
      </c>
      <c r="H14" s="489">
        <v>600000000</v>
      </c>
      <c r="I14" s="135">
        <v>4.2500000000000003E-2</v>
      </c>
      <c r="J14" s="49">
        <v>41011</v>
      </c>
      <c r="K14" s="137">
        <v>25500000</v>
      </c>
      <c r="L14" s="140" t="s">
        <v>199</v>
      </c>
      <c r="M14" s="140" t="s">
        <v>497</v>
      </c>
      <c r="N14" s="140" t="s">
        <v>379</v>
      </c>
    </row>
    <row r="15" spans="1:14">
      <c r="A15" s="141" t="s">
        <v>389</v>
      </c>
      <c r="B15" s="130" t="s">
        <v>376</v>
      </c>
      <c r="C15" s="130" t="s">
        <v>376</v>
      </c>
      <c r="D15" s="131">
        <v>40100</v>
      </c>
      <c r="E15" s="132">
        <v>42657</v>
      </c>
      <c r="F15" s="133">
        <v>43022</v>
      </c>
      <c r="G15" s="134" t="s">
        <v>377</v>
      </c>
      <c r="H15" s="489">
        <v>1750000000</v>
      </c>
      <c r="I15" s="135">
        <v>3.6249999999999998E-2</v>
      </c>
      <c r="J15" s="49">
        <v>41196</v>
      </c>
      <c r="K15" s="137">
        <f t="shared" si="0"/>
        <v>63437499.999999993</v>
      </c>
      <c r="L15" s="140" t="s">
        <v>199</v>
      </c>
      <c r="M15" s="131" t="s">
        <v>390</v>
      </c>
      <c r="N15" s="140" t="s">
        <v>379</v>
      </c>
    </row>
    <row r="16" spans="1:14">
      <c r="A16" s="141" t="s">
        <v>380</v>
      </c>
      <c r="B16" s="130" t="s">
        <v>376</v>
      </c>
      <c r="C16" s="130" t="s">
        <v>376</v>
      </c>
      <c r="D16" s="131">
        <v>40557</v>
      </c>
      <c r="E16" s="132">
        <v>42658</v>
      </c>
      <c r="F16" s="133">
        <v>43023</v>
      </c>
      <c r="G16" s="134" t="s">
        <v>377</v>
      </c>
      <c r="H16" s="489">
        <v>606060000</v>
      </c>
      <c r="I16" s="135">
        <v>3.6249999999999998E-2</v>
      </c>
      <c r="J16" s="49">
        <v>41196</v>
      </c>
      <c r="K16" s="137">
        <f t="shared" si="0"/>
        <v>21969675</v>
      </c>
      <c r="L16" s="140" t="s">
        <v>199</v>
      </c>
      <c r="M16" s="131" t="s">
        <v>390</v>
      </c>
      <c r="N16" s="140" t="s">
        <v>379</v>
      </c>
    </row>
    <row r="17" spans="1:14">
      <c r="A17" s="141" t="s">
        <v>391</v>
      </c>
      <c r="B17" s="130" t="s">
        <v>376</v>
      </c>
      <c r="C17" s="130" t="s">
        <v>376</v>
      </c>
      <c r="D17" s="131">
        <v>40255</v>
      </c>
      <c r="E17" s="132">
        <v>41351</v>
      </c>
      <c r="F17" s="133">
        <v>41716</v>
      </c>
      <c r="G17" s="134" t="s">
        <v>377</v>
      </c>
      <c r="H17" s="489">
        <v>1000000000</v>
      </c>
      <c r="I17" s="135">
        <v>2.5000000000000001E-2</v>
      </c>
      <c r="J17" s="49">
        <v>41351</v>
      </c>
      <c r="K17" s="137">
        <f t="shared" si="0"/>
        <v>25000000</v>
      </c>
      <c r="L17" s="140" t="s">
        <v>199</v>
      </c>
      <c r="M17" s="131" t="s">
        <v>392</v>
      </c>
      <c r="N17" s="140" t="s">
        <v>379</v>
      </c>
    </row>
    <row r="18" spans="1:14">
      <c r="A18" s="141" t="s">
        <v>380</v>
      </c>
      <c r="B18" s="130" t="s">
        <v>376</v>
      </c>
      <c r="C18" s="130" t="s">
        <v>376</v>
      </c>
      <c r="D18" s="131">
        <v>40337</v>
      </c>
      <c r="E18" s="132">
        <f>E17</f>
        <v>41351</v>
      </c>
      <c r="F18" s="133">
        <f>F17</f>
        <v>41716</v>
      </c>
      <c r="G18" s="134" t="s">
        <v>377</v>
      </c>
      <c r="H18" s="489">
        <v>300000000</v>
      </c>
      <c r="I18" s="135">
        <v>2.5000000000000001E-2</v>
      </c>
      <c r="J18" s="49">
        <v>41351</v>
      </c>
      <c r="K18" s="137">
        <f t="shared" si="0"/>
        <v>7500000</v>
      </c>
      <c r="L18" s="140" t="s">
        <v>199</v>
      </c>
      <c r="M18" s="131" t="s">
        <v>392</v>
      </c>
      <c r="N18" s="140" t="s">
        <v>379</v>
      </c>
    </row>
    <row r="19" spans="1:14">
      <c r="A19" s="141" t="s">
        <v>381</v>
      </c>
      <c r="B19" s="130" t="s">
        <v>376</v>
      </c>
      <c r="C19" s="130" t="s">
        <v>376</v>
      </c>
      <c r="D19" s="131">
        <v>40464</v>
      </c>
      <c r="E19" s="132">
        <v>41351</v>
      </c>
      <c r="F19" s="133">
        <v>41716</v>
      </c>
      <c r="G19" s="134" t="s">
        <v>377</v>
      </c>
      <c r="H19" s="489">
        <v>300000000</v>
      </c>
      <c r="I19" s="135">
        <v>2.5000000000000001E-2</v>
      </c>
      <c r="J19" s="49">
        <v>41351</v>
      </c>
      <c r="K19" s="137">
        <f t="shared" si="0"/>
        <v>7500000</v>
      </c>
      <c r="L19" s="140" t="s">
        <v>199</v>
      </c>
      <c r="M19" s="131" t="s">
        <v>392</v>
      </c>
      <c r="N19" s="140" t="s">
        <v>379</v>
      </c>
    </row>
    <row r="20" spans="1:14">
      <c r="A20" s="141" t="s">
        <v>393</v>
      </c>
      <c r="B20" s="130" t="s">
        <v>376</v>
      </c>
      <c r="C20" s="130" t="s">
        <v>376</v>
      </c>
      <c r="D20" s="131">
        <v>40359</v>
      </c>
      <c r="E20" s="132">
        <v>41820</v>
      </c>
      <c r="F20" s="133">
        <v>42185</v>
      </c>
      <c r="G20" s="134" t="s">
        <v>377</v>
      </c>
      <c r="H20" s="489">
        <v>750000000</v>
      </c>
      <c r="I20" s="135">
        <v>3.125E-2</v>
      </c>
      <c r="J20" s="49">
        <v>41090</v>
      </c>
      <c r="K20" s="137">
        <f t="shared" si="0"/>
        <v>23437500</v>
      </c>
      <c r="L20" s="140" t="s">
        <v>199</v>
      </c>
      <c r="M20" s="131" t="s">
        <v>394</v>
      </c>
      <c r="N20" s="140" t="s">
        <v>379</v>
      </c>
    </row>
    <row r="21" spans="1:14">
      <c r="A21" s="141" t="s">
        <v>380</v>
      </c>
      <c r="B21" s="130" t="s">
        <v>376</v>
      </c>
      <c r="C21" s="130" t="s">
        <v>376</v>
      </c>
      <c r="D21" s="131">
        <v>40557</v>
      </c>
      <c r="E21" s="132">
        <v>41820</v>
      </c>
      <c r="F21" s="133">
        <v>42185</v>
      </c>
      <c r="G21" s="134" t="s">
        <v>377</v>
      </c>
      <c r="H21" s="490">
        <v>350000000</v>
      </c>
      <c r="I21" s="135">
        <v>3.125E-2</v>
      </c>
      <c r="J21" s="49">
        <v>41090</v>
      </c>
      <c r="K21" s="137">
        <f t="shared" si="0"/>
        <v>10937500</v>
      </c>
      <c r="L21" s="140" t="s">
        <v>199</v>
      </c>
      <c r="M21" s="131" t="s">
        <v>394</v>
      </c>
      <c r="N21" s="140" t="s">
        <v>379</v>
      </c>
    </row>
    <row r="22" spans="1:14">
      <c r="A22" s="141" t="s">
        <v>381</v>
      </c>
      <c r="B22" s="130" t="s">
        <v>376</v>
      </c>
      <c r="C22" s="130" t="s">
        <v>376</v>
      </c>
      <c r="D22" s="131">
        <v>40637</v>
      </c>
      <c r="E22" s="132">
        <v>41820</v>
      </c>
      <c r="F22" s="133">
        <v>41850</v>
      </c>
      <c r="G22" s="134" t="s">
        <v>377</v>
      </c>
      <c r="H22" s="490">
        <v>275000000</v>
      </c>
      <c r="I22" s="135">
        <v>3.125E-2</v>
      </c>
      <c r="J22" s="49">
        <v>41090</v>
      </c>
      <c r="K22" s="137">
        <f t="shared" si="0"/>
        <v>8593750</v>
      </c>
      <c r="L22" s="140" t="s">
        <v>199</v>
      </c>
      <c r="M22" s="131" t="s">
        <v>394</v>
      </c>
      <c r="N22" s="140" t="s">
        <v>379</v>
      </c>
    </row>
    <row r="23" spans="1:14">
      <c r="A23" s="141" t="s">
        <v>382</v>
      </c>
      <c r="B23" s="130" t="s">
        <v>376</v>
      </c>
      <c r="C23" s="130" t="s">
        <v>376</v>
      </c>
      <c r="D23" s="131">
        <v>40787</v>
      </c>
      <c r="E23" s="144">
        <v>41820</v>
      </c>
      <c r="F23" s="133">
        <v>42185</v>
      </c>
      <c r="G23" s="145" t="s">
        <v>377</v>
      </c>
      <c r="H23" s="489">
        <v>150000000</v>
      </c>
      <c r="I23" s="143">
        <v>3.125E-2</v>
      </c>
      <c r="J23" s="49">
        <v>41090</v>
      </c>
      <c r="K23" s="137">
        <f t="shared" si="0"/>
        <v>4687500</v>
      </c>
      <c r="L23" s="140" t="s">
        <v>199</v>
      </c>
      <c r="M23" s="131" t="s">
        <v>394</v>
      </c>
      <c r="N23" s="140" t="s">
        <v>379</v>
      </c>
    </row>
    <row r="24" spans="1:14">
      <c r="A24" s="141" t="s">
        <v>395</v>
      </c>
      <c r="B24" s="130" t="s">
        <v>376</v>
      </c>
      <c r="C24" s="130" t="s">
        <v>376</v>
      </c>
      <c r="D24" s="131">
        <v>40416</v>
      </c>
      <c r="E24" s="132">
        <v>41147</v>
      </c>
      <c r="F24" s="133">
        <v>41512</v>
      </c>
      <c r="G24" s="134" t="s">
        <v>384</v>
      </c>
      <c r="H24" s="489">
        <v>500000000</v>
      </c>
      <c r="I24" s="135" t="s">
        <v>396</v>
      </c>
      <c r="J24" s="49">
        <v>41056</v>
      </c>
      <c r="K24" s="137">
        <v>3194199.72602741</v>
      </c>
      <c r="L24" s="140" t="s">
        <v>199</v>
      </c>
      <c r="M24" s="131" t="s">
        <v>397</v>
      </c>
      <c r="N24" s="140" t="s">
        <v>379</v>
      </c>
    </row>
    <row r="25" spans="1:14">
      <c r="A25" s="141" t="s">
        <v>398</v>
      </c>
      <c r="B25" s="130" t="s">
        <v>376</v>
      </c>
      <c r="C25" s="130" t="s">
        <v>376</v>
      </c>
      <c r="D25" s="131">
        <v>40416</v>
      </c>
      <c r="E25" s="132">
        <v>41512</v>
      </c>
      <c r="F25" s="133">
        <v>41877</v>
      </c>
      <c r="G25" s="134" t="s">
        <v>384</v>
      </c>
      <c r="H25" s="489">
        <v>500000000</v>
      </c>
      <c r="I25" s="135" t="s">
        <v>396</v>
      </c>
      <c r="J25" s="49">
        <v>41056</v>
      </c>
      <c r="K25" s="137">
        <v>3194199.72602741</v>
      </c>
      <c r="L25" s="140" t="s">
        <v>199</v>
      </c>
      <c r="M25" s="131" t="s">
        <v>399</v>
      </c>
      <c r="N25" s="140" t="s">
        <v>379</v>
      </c>
    </row>
    <row r="26" spans="1:14">
      <c r="A26" s="141" t="s">
        <v>400</v>
      </c>
      <c r="B26" s="130" t="s">
        <v>376</v>
      </c>
      <c r="C26" s="130" t="s">
        <v>376</v>
      </c>
      <c r="D26" s="131">
        <v>40416</v>
      </c>
      <c r="E26" s="132">
        <v>41877</v>
      </c>
      <c r="F26" s="133">
        <v>42242</v>
      </c>
      <c r="G26" s="134" t="s">
        <v>384</v>
      </c>
      <c r="H26" s="489">
        <v>500000000</v>
      </c>
      <c r="I26" s="135" t="s">
        <v>396</v>
      </c>
      <c r="J26" s="49">
        <v>41056</v>
      </c>
      <c r="K26" s="137">
        <v>3194199.72602741</v>
      </c>
      <c r="L26" s="140" t="s">
        <v>199</v>
      </c>
      <c r="M26" s="131" t="s">
        <v>401</v>
      </c>
      <c r="N26" s="140" t="s">
        <v>379</v>
      </c>
    </row>
    <row r="27" spans="1:14">
      <c r="A27" s="141" t="s">
        <v>402</v>
      </c>
      <c r="B27" s="130" t="s">
        <v>376</v>
      </c>
      <c r="C27" s="130" t="s">
        <v>376</v>
      </c>
      <c r="D27" s="131">
        <v>40456</v>
      </c>
      <c r="E27" s="146">
        <v>43013</v>
      </c>
      <c r="F27" s="131">
        <v>43378</v>
      </c>
      <c r="G27" s="134" t="s">
        <v>377</v>
      </c>
      <c r="H27" s="489">
        <v>1250000000</v>
      </c>
      <c r="I27" s="135">
        <v>3.6249999999999998E-2</v>
      </c>
      <c r="J27" s="49">
        <v>41187</v>
      </c>
      <c r="K27" s="137">
        <v>45312499.999999903</v>
      </c>
      <c r="L27" s="140" t="s">
        <v>199</v>
      </c>
      <c r="M27" s="131" t="s">
        <v>403</v>
      </c>
      <c r="N27" s="140" t="s">
        <v>379</v>
      </c>
    </row>
    <row r="28" spans="1:14">
      <c r="A28" s="141" t="s">
        <v>380</v>
      </c>
      <c r="B28" s="130" t="s">
        <v>376</v>
      </c>
      <c r="C28" s="130" t="s">
        <v>376</v>
      </c>
      <c r="D28" s="131">
        <v>40966</v>
      </c>
      <c r="E28" s="146">
        <v>43013</v>
      </c>
      <c r="F28" s="131">
        <v>43378</v>
      </c>
      <c r="G28" s="134" t="s">
        <v>377</v>
      </c>
      <c r="H28" s="489">
        <v>500000000</v>
      </c>
      <c r="I28" s="135">
        <v>3.6249999999999998E-2</v>
      </c>
      <c r="J28" s="49">
        <v>41188</v>
      </c>
      <c r="K28" s="137">
        <v>18124999.999999899</v>
      </c>
      <c r="L28" s="140" t="s">
        <v>199</v>
      </c>
      <c r="M28" s="131" t="s">
        <v>403</v>
      </c>
      <c r="N28" s="140" t="s">
        <v>379</v>
      </c>
    </row>
    <row r="29" spans="1:14">
      <c r="A29" s="141" t="s">
        <v>404</v>
      </c>
      <c r="B29" s="130" t="s">
        <v>376</v>
      </c>
      <c r="C29" s="130" t="s">
        <v>376</v>
      </c>
      <c r="D29" s="131">
        <v>40500</v>
      </c>
      <c r="E29" s="146">
        <v>45979</v>
      </c>
      <c r="F29" s="131">
        <v>45979</v>
      </c>
      <c r="G29" s="134" t="s">
        <v>377</v>
      </c>
      <c r="H29" s="489">
        <v>100000000</v>
      </c>
      <c r="I29" s="135">
        <v>4.1250000000000002E-2</v>
      </c>
      <c r="J29" s="49">
        <v>41231</v>
      </c>
      <c r="K29" s="137">
        <v>4125000</v>
      </c>
      <c r="L29" s="140" t="s">
        <v>405</v>
      </c>
      <c r="M29" s="131" t="s">
        <v>405</v>
      </c>
      <c r="N29" s="140" t="s">
        <v>406</v>
      </c>
    </row>
    <row r="30" spans="1:14">
      <c r="A30" s="141" t="s">
        <v>407</v>
      </c>
      <c r="B30" s="130" t="s">
        <v>376</v>
      </c>
      <c r="C30" s="130" t="s">
        <v>376</v>
      </c>
      <c r="D30" s="131">
        <v>40500</v>
      </c>
      <c r="E30" s="146">
        <v>47805</v>
      </c>
      <c r="F30" s="131">
        <v>47805</v>
      </c>
      <c r="G30" s="134" t="s">
        <v>377</v>
      </c>
      <c r="H30" s="489">
        <v>125000000</v>
      </c>
      <c r="I30" s="135">
        <v>4.2500000000000003E-2</v>
      </c>
      <c r="J30" s="49">
        <v>41231</v>
      </c>
      <c r="K30" s="137">
        <v>5312500</v>
      </c>
      <c r="L30" s="140" t="s">
        <v>405</v>
      </c>
      <c r="M30" s="131" t="s">
        <v>405</v>
      </c>
      <c r="N30" s="140" t="s">
        <v>406</v>
      </c>
    </row>
    <row r="31" spans="1:14">
      <c r="A31" s="141" t="s">
        <v>408</v>
      </c>
      <c r="B31" s="130" t="s">
        <v>376</v>
      </c>
      <c r="C31" s="130" t="s">
        <v>376</v>
      </c>
      <c r="D31" s="131">
        <v>40519</v>
      </c>
      <c r="E31" s="146">
        <v>44172</v>
      </c>
      <c r="F31" s="131">
        <v>44537</v>
      </c>
      <c r="G31" s="134" t="s">
        <v>409</v>
      </c>
      <c r="H31" s="489">
        <v>1600000000</v>
      </c>
      <c r="I31" s="135">
        <v>5.425E-2</v>
      </c>
      <c r="J31" s="49">
        <v>41250</v>
      </c>
      <c r="K31" s="137">
        <v>86799999.999999896</v>
      </c>
      <c r="L31" s="140" t="s">
        <v>199</v>
      </c>
      <c r="M31" s="131" t="s">
        <v>410</v>
      </c>
      <c r="N31" s="140" t="s">
        <v>379</v>
      </c>
    </row>
    <row r="32" spans="1:14">
      <c r="A32" s="141" t="s">
        <v>411</v>
      </c>
      <c r="B32" s="130" t="s">
        <v>376</v>
      </c>
      <c r="C32" s="130" t="s">
        <v>376</v>
      </c>
      <c r="D32" s="131">
        <v>40557</v>
      </c>
      <c r="E32" s="146">
        <v>45306</v>
      </c>
      <c r="F32" s="131">
        <v>45306</v>
      </c>
      <c r="G32" s="134" t="s">
        <v>377</v>
      </c>
      <c r="H32" s="489">
        <v>100000000</v>
      </c>
      <c r="I32" s="135">
        <v>4.6249999999999999E-2</v>
      </c>
      <c r="J32" s="49">
        <v>41289</v>
      </c>
      <c r="K32" s="137">
        <v>4625000</v>
      </c>
      <c r="L32" s="140" t="s">
        <v>405</v>
      </c>
      <c r="M32" s="131" t="s">
        <v>405</v>
      </c>
      <c r="N32" s="140" t="s">
        <v>406</v>
      </c>
    </row>
    <row r="33" spans="1:15">
      <c r="A33" s="141" t="s">
        <v>412</v>
      </c>
      <c r="B33" s="130" t="s">
        <v>376</v>
      </c>
      <c r="C33" s="130" t="s">
        <v>376</v>
      </c>
      <c r="D33" s="131">
        <v>40567</v>
      </c>
      <c r="E33" s="146">
        <v>43124</v>
      </c>
      <c r="F33" s="131">
        <v>43489</v>
      </c>
      <c r="G33" s="134" t="s">
        <v>377</v>
      </c>
      <c r="H33" s="489">
        <v>750000000</v>
      </c>
      <c r="I33" s="135">
        <v>4.3749999999999997E-2</v>
      </c>
      <c r="J33" s="49">
        <v>41298</v>
      </c>
      <c r="K33" s="137">
        <v>32812500</v>
      </c>
      <c r="L33" s="140" t="s">
        <v>199</v>
      </c>
      <c r="M33" s="131" t="s">
        <v>413</v>
      </c>
      <c r="N33" s="140" t="s">
        <v>379</v>
      </c>
    </row>
    <row r="34" spans="1:15">
      <c r="A34" s="141" t="s">
        <v>380</v>
      </c>
      <c r="B34" s="130" t="s">
        <v>376</v>
      </c>
      <c r="C34" s="130" t="s">
        <v>376</v>
      </c>
      <c r="D34" s="131">
        <v>40653</v>
      </c>
      <c r="E34" s="146">
        <v>43124</v>
      </c>
      <c r="F34" s="131">
        <v>43489</v>
      </c>
      <c r="G34" s="134" t="s">
        <v>377</v>
      </c>
      <c r="H34" s="489">
        <v>350000000</v>
      </c>
      <c r="I34" s="135">
        <v>4.3749999999999997E-2</v>
      </c>
      <c r="J34" s="49">
        <v>41298</v>
      </c>
      <c r="K34" s="137">
        <v>15312500</v>
      </c>
      <c r="L34" s="140" t="s">
        <v>199</v>
      </c>
      <c r="M34" s="131" t="s">
        <v>413</v>
      </c>
      <c r="N34" s="140" t="s">
        <v>379</v>
      </c>
    </row>
    <row r="35" spans="1:15">
      <c r="A35" s="141" t="s">
        <v>381</v>
      </c>
      <c r="B35" s="130" t="s">
        <v>376</v>
      </c>
      <c r="C35" s="130" t="s">
        <v>376</v>
      </c>
      <c r="D35" s="131">
        <v>40995</v>
      </c>
      <c r="E35" s="146">
        <v>43124</v>
      </c>
      <c r="F35" s="131">
        <v>43489</v>
      </c>
      <c r="G35" s="134" t="s">
        <v>377</v>
      </c>
      <c r="H35" s="489">
        <v>300000000</v>
      </c>
      <c r="I35" s="135">
        <v>4.3749999999999997E-2</v>
      </c>
      <c r="J35" s="49">
        <v>41299</v>
      </c>
      <c r="K35" s="137">
        <v>18124999.999999899</v>
      </c>
      <c r="L35" s="140" t="s">
        <v>199</v>
      </c>
      <c r="M35" s="131" t="s">
        <v>498</v>
      </c>
      <c r="N35" s="140" t="s">
        <v>379</v>
      </c>
    </row>
    <row r="36" spans="1:15">
      <c r="A36" s="141" t="s">
        <v>414</v>
      </c>
      <c r="B36" s="130" t="s">
        <v>376</v>
      </c>
      <c r="C36" s="130" t="s">
        <v>376</v>
      </c>
      <c r="D36" s="131">
        <v>40602</v>
      </c>
      <c r="E36" s="146">
        <v>46083</v>
      </c>
      <c r="F36" s="131">
        <v>46448</v>
      </c>
      <c r="G36" s="134" t="s">
        <v>384</v>
      </c>
      <c r="H36" s="489">
        <v>1000000000</v>
      </c>
      <c r="I36" s="135">
        <v>5.7500000000000002E-2</v>
      </c>
      <c r="J36" s="49">
        <v>41335</v>
      </c>
      <c r="K36" s="137">
        <v>57815068.493150704</v>
      </c>
      <c r="L36" s="140" t="s">
        <v>199</v>
      </c>
      <c r="M36" s="131" t="s">
        <v>415</v>
      </c>
      <c r="N36" s="140" t="s">
        <v>379</v>
      </c>
    </row>
    <row r="37" spans="1:15">
      <c r="A37" s="141" t="s">
        <v>416</v>
      </c>
      <c r="B37" s="130" t="s">
        <v>376</v>
      </c>
      <c r="C37" s="130" t="s">
        <v>376</v>
      </c>
      <c r="D37" s="131">
        <v>40647</v>
      </c>
      <c r="E37" s="146">
        <v>44300</v>
      </c>
      <c r="F37" s="131">
        <v>44665</v>
      </c>
      <c r="G37" s="134" t="s">
        <v>384</v>
      </c>
      <c r="H37" s="489">
        <v>1250000000</v>
      </c>
      <c r="I37" s="135">
        <v>5.1255000000000002E-2</v>
      </c>
      <c r="J37" s="49">
        <v>41013</v>
      </c>
      <c r="K37" s="137">
        <v>64062500</v>
      </c>
      <c r="L37" s="140" t="s">
        <v>199</v>
      </c>
      <c r="M37" s="131" t="s">
        <v>417</v>
      </c>
      <c r="N37" s="140" t="s">
        <v>379</v>
      </c>
    </row>
    <row r="38" spans="1:15">
      <c r="A38" s="141" t="s">
        <v>418</v>
      </c>
      <c r="B38" s="130" t="s">
        <v>376</v>
      </c>
      <c r="C38" s="130" t="s">
        <v>376</v>
      </c>
      <c r="D38" s="131">
        <v>40687</v>
      </c>
      <c r="E38" s="146">
        <v>44340</v>
      </c>
      <c r="F38" s="131">
        <v>44340</v>
      </c>
      <c r="G38" s="134" t="s">
        <v>377</v>
      </c>
      <c r="H38" s="489">
        <v>100000000</v>
      </c>
      <c r="I38" s="135">
        <v>4.6362500000000001E-2</v>
      </c>
      <c r="J38" s="49">
        <v>41053</v>
      </c>
      <c r="K38" s="137">
        <v>4636250</v>
      </c>
      <c r="L38" s="140" t="s">
        <v>405</v>
      </c>
      <c r="M38" s="131" t="s">
        <v>405</v>
      </c>
      <c r="N38" s="140" t="s">
        <v>406</v>
      </c>
    </row>
    <row r="39" spans="1:15">
      <c r="A39" s="141" t="s">
        <v>419</v>
      </c>
      <c r="B39" s="130" t="s">
        <v>376</v>
      </c>
      <c r="C39" s="130" t="s">
        <v>376</v>
      </c>
      <c r="D39" s="131">
        <v>40708</v>
      </c>
      <c r="E39" s="131">
        <v>41439</v>
      </c>
      <c r="F39" s="131">
        <v>41804</v>
      </c>
      <c r="G39" s="142" t="s">
        <v>377</v>
      </c>
      <c r="H39" s="489">
        <v>750000000</v>
      </c>
      <c r="I39" s="143">
        <v>2.8750000000000001E-2</v>
      </c>
      <c r="J39" s="49">
        <v>41074</v>
      </c>
      <c r="K39" s="137">
        <v>21562500</v>
      </c>
      <c r="L39" s="140" t="s">
        <v>199</v>
      </c>
      <c r="M39" s="131" t="s">
        <v>420</v>
      </c>
      <c r="N39" s="140" t="s">
        <v>379</v>
      </c>
    </row>
    <row r="40" spans="1:15">
      <c r="A40" s="141" t="s">
        <v>380</v>
      </c>
      <c r="B40" s="130" t="s">
        <v>376</v>
      </c>
      <c r="C40" s="130" t="s">
        <v>376</v>
      </c>
      <c r="D40" s="131">
        <v>40730</v>
      </c>
      <c r="E40" s="131">
        <v>41439</v>
      </c>
      <c r="F40" s="131">
        <v>41804</v>
      </c>
      <c r="G40" s="142" t="s">
        <v>377</v>
      </c>
      <c r="H40" s="489">
        <v>250000000</v>
      </c>
      <c r="I40" s="143">
        <v>2.8750000000000001E-2</v>
      </c>
      <c r="J40" s="49">
        <v>41074</v>
      </c>
      <c r="K40" s="137">
        <v>7187500.0000000102</v>
      </c>
      <c r="L40" s="140" t="s">
        <v>199</v>
      </c>
      <c r="M40" s="131" t="s">
        <v>421</v>
      </c>
      <c r="N40" s="140" t="s">
        <v>379</v>
      </c>
    </row>
    <row r="41" spans="1:15">
      <c r="A41" s="141" t="s">
        <v>381</v>
      </c>
      <c r="B41" s="130" t="s">
        <v>376</v>
      </c>
      <c r="C41" s="130" t="s">
        <v>376</v>
      </c>
      <c r="D41" s="131">
        <v>40917</v>
      </c>
      <c r="E41" s="131">
        <v>41439</v>
      </c>
      <c r="F41" s="131">
        <v>41804</v>
      </c>
      <c r="G41" s="142" t="s">
        <v>377</v>
      </c>
      <c r="H41" s="489">
        <v>200000000</v>
      </c>
      <c r="I41" s="143">
        <v>2.8750000000000001E-2</v>
      </c>
      <c r="J41" s="49">
        <v>41074</v>
      </c>
      <c r="K41" s="137">
        <v>2875000</v>
      </c>
      <c r="L41" s="140" t="s">
        <v>199</v>
      </c>
      <c r="M41" s="131" t="s">
        <v>461</v>
      </c>
      <c r="N41" s="140" t="s">
        <v>379</v>
      </c>
    </row>
    <row r="42" spans="1:15">
      <c r="A42" s="141" t="s">
        <v>422</v>
      </c>
      <c r="B42" s="130" t="s">
        <v>376</v>
      </c>
      <c r="C42" s="130" t="s">
        <v>376</v>
      </c>
      <c r="D42" s="131">
        <v>40794</v>
      </c>
      <c r="E42" s="133">
        <v>42621</v>
      </c>
      <c r="F42" s="133">
        <v>42986</v>
      </c>
      <c r="G42" s="142" t="s">
        <v>377</v>
      </c>
      <c r="H42" s="489">
        <v>1000000000</v>
      </c>
      <c r="I42" s="143">
        <v>3.6249999999999998E-2</v>
      </c>
      <c r="J42" s="49">
        <v>41160</v>
      </c>
      <c r="K42" s="137">
        <v>36249999.999999903</v>
      </c>
      <c r="L42" s="140" t="s">
        <v>199</v>
      </c>
      <c r="M42" s="131" t="s">
        <v>423</v>
      </c>
      <c r="N42" s="140" t="s">
        <v>379</v>
      </c>
    </row>
    <row r="43" spans="1:15" s="453" customFormat="1">
      <c r="A43" s="141" t="s">
        <v>448</v>
      </c>
      <c r="B43" s="130" t="s">
        <v>376</v>
      </c>
      <c r="C43" s="130" t="s">
        <v>376</v>
      </c>
      <c r="D43" s="131">
        <v>40882</v>
      </c>
      <c r="E43" s="133">
        <v>46377</v>
      </c>
      <c r="F43" s="133">
        <v>46377</v>
      </c>
      <c r="G43" s="142" t="s">
        <v>377</v>
      </c>
      <c r="H43" s="489">
        <v>53000000</v>
      </c>
      <c r="I43" s="143">
        <v>4.53E-2</v>
      </c>
      <c r="J43" s="49">
        <v>41264</v>
      </c>
      <c r="K43" s="137">
        <v>2505857.38</v>
      </c>
      <c r="L43" s="140" t="s">
        <v>405</v>
      </c>
      <c r="M43" s="131" t="s">
        <v>405</v>
      </c>
      <c r="N43" s="140" t="s">
        <v>406</v>
      </c>
    </row>
    <row r="44" spans="1:15" s="453" customFormat="1">
      <c r="A44" s="141" t="s">
        <v>449</v>
      </c>
      <c r="B44" s="141" t="s">
        <v>376</v>
      </c>
      <c r="C44" s="473" t="s">
        <v>376</v>
      </c>
      <c r="D44" s="131">
        <v>40886</v>
      </c>
      <c r="E44" s="133">
        <v>46365</v>
      </c>
      <c r="F44" s="133">
        <v>46365</v>
      </c>
      <c r="G44" s="142" t="s">
        <v>377</v>
      </c>
      <c r="H44" s="489">
        <v>100000000</v>
      </c>
      <c r="I44" s="143">
        <v>4.5999999999999999E-2</v>
      </c>
      <c r="J44" s="49">
        <v>41252</v>
      </c>
      <c r="K44" s="137">
        <v>4600000</v>
      </c>
      <c r="L44" s="140" t="s">
        <v>405</v>
      </c>
      <c r="M44" s="131" t="s">
        <v>405</v>
      </c>
      <c r="N44" s="140" t="s">
        <v>406</v>
      </c>
    </row>
    <row r="45" spans="1:15" s="29" customFormat="1">
      <c r="A45" s="475" t="s">
        <v>458</v>
      </c>
      <c r="B45" s="141" t="s">
        <v>376</v>
      </c>
      <c r="C45" s="141" t="s">
        <v>376</v>
      </c>
      <c r="D45" s="49">
        <v>40913</v>
      </c>
      <c r="E45" s="49">
        <v>46392</v>
      </c>
      <c r="F45" s="49">
        <v>46392</v>
      </c>
      <c r="G45" s="141" t="s">
        <v>377</v>
      </c>
      <c r="H45" s="491">
        <v>30000000</v>
      </c>
      <c r="I45" s="482">
        <v>4.3400000000000001E-2</v>
      </c>
      <c r="J45" s="49">
        <v>41281</v>
      </c>
      <c r="K45" s="137">
        <v>1302000</v>
      </c>
      <c r="L45" s="141" t="s">
        <v>405</v>
      </c>
      <c r="M45" s="141" t="s">
        <v>405</v>
      </c>
      <c r="N45" s="141" t="s">
        <v>406</v>
      </c>
      <c r="O45" s="474"/>
    </row>
    <row r="46" spans="1:15" s="29" customFormat="1">
      <c r="A46" s="141" t="s">
        <v>459</v>
      </c>
      <c r="B46" s="141" t="s">
        <v>376</v>
      </c>
      <c r="C46" s="141" t="s">
        <v>376</v>
      </c>
      <c r="D46" s="49">
        <v>40912</v>
      </c>
      <c r="E46" s="49">
        <v>46391</v>
      </c>
      <c r="F46" s="49">
        <v>46391</v>
      </c>
      <c r="G46" s="141" t="s">
        <v>377</v>
      </c>
      <c r="H46" s="491">
        <v>30000000</v>
      </c>
      <c r="I46" s="482">
        <v>4.3400000000000001E-2</v>
      </c>
      <c r="J46" s="49">
        <v>41278</v>
      </c>
      <c r="K46" s="496">
        <v>1302000</v>
      </c>
      <c r="L46" s="141" t="s">
        <v>405</v>
      </c>
      <c r="M46" s="141" t="s">
        <v>405</v>
      </c>
      <c r="N46" s="141" t="s">
        <v>406</v>
      </c>
    </row>
    <row r="47" spans="1:15" s="29" customFormat="1">
      <c r="A47" s="141" t="s">
        <v>475</v>
      </c>
      <c r="B47" s="141" t="s">
        <v>376</v>
      </c>
      <c r="C47" s="141" t="s">
        <v>376</v>
      </c>
      <c r="D47" s="131">
        <v>40945</v>
      </c>
      <c r="E47" s="49">
        <v>48250</v>
      </c>
      <c r="F47" s="49">
        <v>48250</v>
      </c>
      <c r="G47" s="141" t="s">
        <v>377</v>
      </c>
      <c r="H47" s="487">
        <v>88000000</v>
      </c>
      <c r="I47" s="482">
        <v>4.3700000000000003E-2</v>
      </c>
      <c r="J47" s="131">
        <v>41311</v>
      </c>
      <c r="K47" s="523">
        <v>3845600.0000000098</v>
      </c>
      <c r="L47" s="141" t="s">
        <v>405</v>
      </c>
      <c r="M47" s="141" t="s">
        <v>405</v>
      </c>
      <c r="N47" s="141" t="s">
        <v>406</v>
      </c>
    </row>
    <row r="48" spans="1:15">
      <c r="A48" s="141" t="s">
        <v>476</v>
      </c>
      <c r="B48" s="141" t="s">
        <v>376</v>
      </c>
      <c r="C48" s="141" t="s">
        <v>376</v>
      </c>
      <c r="D48" s="131">
        <v>40952</v>
      </c>
      <c r="E48" s="49">
        <v>43144</v>
      </c>
      <c r="F48" s="49">
        <v>43509</v>
      </c>
      <c r="G48" s="141" t="s">
        <v>377</v>
      </c>
      <c r="H48" s="487">
        <v>1327500000</v>
      </c>
      <c r="I48" s="482">
        <v>3.2500000000000001E-2</v>
      </c>
      <c r="J48" s="131">
        <v>41318</v>
      </c>
      <c r="K48" s="523">
        <v>43143750</v>
      </c>
      <c r="L48" s="140" t="s">
        <v>199</v>
      </c>
      <c r="M48" s="38" t="s">
        <v>488</v>
      </c>
      <c r="N48" s="140" t="s">
        <v>379</v>
      </c>
    </row>
    <row r="49" spans="1:14">
      <c r="A49" s="141" t="s">
        <v>477</v>
      </c>
      <c r="B49" s="141" t="s">
        <v>376</v>
      </c>
      <c r="C49" s="141" t="s">
        <v>376</v>
      </c>
      <c r="D49" s="131">
        <v>40952</v>
      </c>
      <c r="E49" s="49">
        <v>43509</v>
      </c>
      <c r="F49" s="49">
        <v>43874</v>
      </c>
      <c r="G49" s="141" t="s">
        <v>377</v>
      </c>
      <c r="H49" s="487">
        <v>1327500000</v>
      </c>
      <c r="I49" s="482">
        <v>3.3750000000000002E-2</v>
      </c>
      <c r="J49" s="131">
        <v>41318</v>
      </c>
      <c r="K49" s="523">
        <v>44803124.999999903</v>
      </c>
      <c r="L49" s="140" t="s">
        <v>199</v>
      </c>
      <c r="M49" s="38" t="s">
        <v>489</v>
      </c>
      <c r="N49" s="140" t="s">
        <v>379</v>
      </c>
    </row>
    <row r="50" spans="1:14">
      <c r="A50" s="141" t="s">
        <v>478</v>
      </c>
      <c r="B50" s="141" t="s">
        <v>376</v>
      </c>
      <c r="C50" s="141" t="s">
        <v>376</v>
      </c>
      <c r="D50" s="131">
        <v>40952</v>
      </c>
      <c r="E50" s="49">
        <v>43874</v>
      </c>
      <c r="F50" s="49">
        <v>44240</v>
      </c>
      <c r="G50" s="141" t="s">
        <v>377</v>
      </c>
      <c r="H50" s="487">
        <v>1200000000</v>
      </c>
      <c r="I50" s="482">
        <v>3.6249999999999998E-2</v>
      </c>
      <c r="J50" s="131">
        <v>41318</v>
      </c>
      <c r="K50" s="523">
        <v>43499999.999999903</v>
      </c>
      <c r="L50" s="140" t="s">
        <v>199</v>
      </c>
      <c r="M50" s="38" t="s">
        <v>490</v>
      </c>
      <c r="N50" s="140" t="s">
        <v>379</v>
      </c>
    </row>
    <row r="51" spans="1:14">
      <c r="A51" s="141" t="s">
        <v>479</v>
      </c>
      <c r="B51" s="141" t="s">
        <v>376</v>
      </c>
      <c r="C51" s="141" t="s">
        <v>376</v>
      </c>
      <c r="D51" s="131">
        <v>40952</v>
      </c>
      <c r="E51" s="49">
        <v>44605</v>
      </c>
      <c r="F51" s="49">
        <v>44970</v>
      </c>
      <c r="G51" s="141" t="s">
        <v>384</v>
      </c>
      <c r="H51" s="487">
        <v>1200000000</v>
      </c>
      <c r="I51" s="482">
        <v>3.875E-2</v>
      </c>
      <c r="J51" s="131">
        <v>41318</v>
      </c>
      <c r="K51" s="523">
        <v>46500000.000000097</v>
      </c>
      <c r="L51" s="140" t="s">
        <v>199</v>
      </c>
      <c r="M51" s="38" t="s">
        <v>491</v>
      </c>
      <c r="N51" s="140" t="s">
        <v>379</v>
      </c>
    </row>
    <row r="52" spans="1:14">
      <c r="A52" s="141" t="s">
        <v>480</v>
      </c>
      <c r="B52" s="141" t="s">
        <v>376</v>
      </c>
      <c r="C52" s="141" t="s">
        <v>376</v>
      </c>
      <c r="D52" s="131">
        <v>40955</v>
      </c>
      <c r="E52" s="49">
        <v>47165</v>
      </c>
      <c r="F52" s="49">
        <v>47530</v>
      </c>
      <c r="G52" s="141" t="s">
        <v>384</v>
      </c>
      <c r="H52" s="487">
        <v>750000000</v>
      </c>
      <c r="I52" s="482">
        <v>5.2499999999999998E-2</v>
      </c>
      <c r="J52" s="131">
        <v>41321</v>
      </c>
      <c r="K52" s="523">
        <v>39375000</v>
      </c>
      <c r="L52" s="140" t="s">
        <v>199</v>
      </c>
      <c r="M52" s="38" t="s">
        <v>492</v>
      </c>
      <c r="N52" s="140" t="s">
        <v>379</v>
      </c>
    </row>
    <row r="53" spans="1:14">
      <c r="A53" s="141" t="s">
        <v>481</v>
      </c>
      <c r="B53" s="141" t="s">
        <v>376</v>
      </c>
      <c r="C53" s="141" t="s">
        <v>376</v>
      </c>
      <c r="D53" s="131">
        <v>40955</v>
      </c>
      <c r="E53" s="49">
        <v>42051</v>
      </c>
      <c r="F53" s="49">
        <v>42416</v>
      </c>
      <c r="G53" s="141" t="s">
        <v>377</v>
      </c>
      <c r="H53" s="487">
        <v>750000000</v>
      </c>
      <c r="I53" s="482" t="s">
        <v>486</v>
      </c>
      <c r="J53" s="131">
        <v>41045</v>
      </c>
      <c r="K53" s="523">
        <v>4945530.8219178403</v>
      </c>
      <c r="L53" s="140" t="s">
        <v>199</v>
      </c>
      <c r="M53" s="38" t="s">
        <v>493</v>
      </c>
      <c r="N53" s="140" t="s">
        <v>379</v>
      </c>
    </row>
    <row r="54" spans="1:14">
      <c r="A54" s="141" t="s">
        <v>482</v>
      </c>
      <c r="B54" s="141" t="s">
        <v>376</v>
      </c>
      <c r="C54" s="141" t="s">
        <v>376</v>
      </c>
      <c r="D54" s="131">
        <v>40961</v>
      </c>
      <c r="E54" s="49">
        <v>44979</v>
      </c>
      <c r="F54" s="49">
        <v>45344</v>
      </c>
      <c r="G54" s="141" t="s">
        <v>377</v>
      </c>
      <c r="H54" s="487">
        <v>1335000000</v>
      </c>
      <c r="I54" s="482">
        <v>3.875E-2</v>
      </c>
      <c r="J54" s="131">
        <v>41327</v>
      </c>
      <c r="K54" s="523">
        <v>51731250.000000097</v>
      </c>
      <c r="L54" s="140" t="s">
        <v>199</v>
      </c>
      <c r="M54" s="38" t="s">
        <v>494</v>
      </c>
      <c r="N54" s="140" t="s">
        <v>379</v>
      </c>
    </row>
    <row r="55" spans="1:14">
      <c r="A55" s="141" t="s">
        <v>483</v>
      </c>
      <c r="B55" s="141" t="s">
        <v>376</v>
      </c>
      <c r="C55" s="141" t="s">
        <v>376</v>
      </c>
      <c r="D55" s="131">
        <v>40961</v>
      </c>
      <c r="E55" s="49">
        <v>45344</v>
      </c>
      <c r="F55" s="49">
        <v>45710</v>
      </c>
      <c r="G55" s="141" t="s">
        <v>377</v>
      </c>
      <c r="H55" s="487">
        <v>1335000000</v>
      </c>
      <c r="I55" s="482">
        <v>0.04</v>
      </c>
      <c r="J55" s="131">
        <v>41327</v>
      </c>
      <c r="K55" s="523">
        <v>53400000</v>
      </c>
      <c r="L55" s="140" t="s">
        <v>199</v>
      </c>
      <c r="M55" s="38" t="s">
        <v>495</v>
      </c>
      <c r="N55" s="140" t="s">
        <v>379</v>
      </c>
    </row>
    <row r="56" spans="1:14">
      <c r="A56" s="141" t="s">
        <v>484</v>
      </c>
      <c r="B56" s="141" t="s">
        <v>376</v>
      </c>
      <c r="C56" s="141" t="s">
        <v>376</v>
      </c>
      <c r="D56" s="131">
        <v>40989</v>
      </c>
      <c r="E56" s="49">
        <v>46458</v>
      </c>
      <c r="F56" s="49">
        <v>46458</v>
      </c>
      <c r="G56" s="141" t="s">
        <v>377</v>
      </c>
      <c r="H56" s="487">
        <v>47000000</v>
      </c>
      <c r="I56" s="482">
        <v>0.04</v>
      </c>
      <c r="J56" s="131">
        <v>41354</v>
      </c>
      <c r="K56" s="523">
        <v>1880000</v>
      </c>
      <c r="L56" s="141" t="s">
        <v>405</v>
      </c>
      <c r="M56" s="141" t="s">
        <v>405</v>
      </c>
      <c r="N56" s="141" t="s">
        <v>406</v>
      </c>
    </row>
    <row r="57" spans="1:14" ht="12.75" thickBot="1">
      <c r="A57" s="147" t="s">
        <v>485</v>
      </c>
      <c r="B57" s="147" t="s">
        <v>376</v>
      </c>
      <c r="C57" s="147" t="s">
        <v>376</v>
      </c>
      <c r="D57" s="497">
        <v>40991</v>
      </c>
      <c r="E57" s="148">
        <v>46469</v>
      </c>
      <c r="F57" s="148">
        <v>46835</v>
      </c>
      <c r="G57" s="147" t="s">
        <v>384</v>
      </c>
      <c r="H57" s="498">
        <v>75000000</v>
      </c>
      <c r="I57" s="483" t="s">
        <v>487</v>
      </c>
      <c r="J57" s="497">
        <v>41448</v>
      </c>
      <c r="K57" s="524">
        <v>576060.32876712503</v>
      </c>
      <c r="L57" s="500" t="s">
        <v>199</v>
      </c>
      <c r="M57" s="499" t="s">
        <v>496</v>
      </c>
      <c r="N57" s="500" t="s">
        <v>379</v>
      </c>
    </row>
    <row r="58" spans="1:14">
      <c r="A58" s="38"/>
      <c r="B58" s="38"/>
      <c r="C58" s="38"/>
      <c r="D58" s="38"/>
      <c r="E58" s="38"/>
      <c r="F58" s="38"/>
      <c r="G58" s="38"/>
      <c r="H58" s="487"/>
      <c r="I58" s="38"/>
      <c r="J58" s="38"/>
      <c r="K58" s="38"/>
      <c r="L58" s="38"/>
      <c r="M58" s="38"/>
      <c r="N58" s="38"/>
    </row>
    <row r="59" spans="1:14">
      <c r="A59" s="38"/>
      <c r="B59" s="38"/>
      <c r="C59" s="38"/>
      <c r="D59" s="38"/>
      <c r="E59" s="38"/>
      <c r="F59" s="38"/>
      <c r="G59" s="38"/>
      <c r="H59" s="487"/>
      <c r="I59" s="38"/>
      <c r="J59" s="38"/>
      <c r="K59" s="38"/>
      <c r="L59" s="38"/>
      <c r="M59" s="38"/>
      <c r="N59" s="38"/>
    </row>
    <row r="60" spans="1:14">
      <c r="A60" s="38"/>
      <c r="B60" s="38"/>
      <c r="C60" s="38"/>
      <c r="D60" s="38"/>
      <c r="E60" s="38"/>
      <c r="F60" s="38"/>
      <c r="G60" s="38"/>
      <c r="H60" s="487"/>
      <c r="I60" s="38"/>
      <c r="J60" s="38"/>
      <c r="K60" s="38"/>
      <c r="L60" s="38"/>
      <c r="M60" s="38"/>
      <c r="N60" s="38"/>
    </row>
    <row r="61" spans="1:14">
      <c r="A61" s="38"/>
      <c r="B61" s="38"/>
      <c r="C61" s="38"/>
      <c r="D61" s="38"/>
      <c r="E61" s="38"/>
      <c r="F61" s="38"/>
      <c r="G61" s="38"/>
      <c r="H61" s="487"/>
      <c r="I61" s="38"/>
      <c r="J61" s="38"/>
      <c r="K61" s="38"/>
      <c r="L61" s="38"/>
      <c r="M61" s="38"/>
      <c r="N61" s="38"/>
    </row>
    <row r="62" spans="1:14">
      <c r="A62" s="38"/>
      <c r="B62" s="38"/>
      <c r="C62" s="38"/>
      <c r="D62" s="38"/>
      <c r="E62" s="38"/>
      <c r="F62" s="38"/>
      <c r="G62" s="38"/>
      <c r="H62" s="487"/>
      <c r="I62" s="38"/>
      <c r="J62" s="38"/>
      <c r="K62" s="38"/>
      <c r="L62" s="38"/>
      <c r="M62" s="38"/>
      <c r="N62" s="38"/>
    </row>
  </sheetData>
  <dataValidations count="1">
    <dataValidation type="list" allowBlank="1" showInputMessage="1" showErrorMessage="1" promptTitle="Please select a currency" prompt=" " sqref="G42:G44 G6:G8 G10:G26 G32:G37">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March 2012</oddHead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dimension ref="A2:N44"/>
  <sheetViews>
    <sheetView view="pageLayout" topLeftCell="A10" zoomScaleNormal="100" zoomScaleSheetLayoutView="80" workbookViewId="0">
      <selection activeCell="D38" sqref="D38"/>
    </sheetView>
  </sheetViews>
  <sheetFormatPr defaultRowHeight="12"/>
  <cols>
    <col min="1" max="1" width="5.7109375" style="11" customWidth="1"/>
    <col min="2" max="2" width="17.42578125" style="11" bestFit="1" customWidth="1"/>
    <col min="3" max="3" width="21.28515625" style="11" bestFit="1" customWidth="1"/>
    <col min="4" max="4" width="20.85546875" style="11" bestFit="1" customWidth="1"/>
    <col min="5" max="5" width="16.28515625" style="11" bestFit="1" customWidth="1"/>
    <col min="6" max="6" width="15" style="11" bestFit="1" customWidth="1"/>
    <col min="7" max="7" width="18" style="11" bestFit="1" customWidth="1"/>
    <col min="8" max="8" width="20.85546875" style="11" bestFit="1" customWidth="1"/>
    <col min="9" max="9" width="21.42578125" style="11" bestFit="1" customWidth="1"/>
    <col min="10" max="10" width="13.42578125" style="11" bestFit="1" customWidth="1"/>
    <col min="11" max="11" width="10.5703125" style="11" bestFit="1" customWidth="1"/>
    <col min="12" max="12" width="17.42578125" style="11" bestFit="1" customWidth="1"/>
    <col min="13" max="16384" width="9.140625" style="11"/>
  </cols>
  <sheetData>
    <row r="2" spans="1:14" ht="12.75" thickBot="1">
      <c r="B2" s="41" t="s">
        <v>424</v>
      </c>
      <c r="C2" s="41"/>
      <c r="D2" s="127"/>
      <c r="E2" s="127"/>
      <c r="F2" s="127"/>
      <c r="G2" s="127"/>
      <c r="H2" s="127"/>
      <c r="I2" s="127"/>
      <c r="J2" s="127"/>
      <c r="K2" s="127"/>
      <c r="L2" s="127"/>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ht="12.75" thickBot="1">
      <c r="A5" s="38"/>
      <c r="B5" s="149" t="s">
        <v>361</v>
      </c>
      <c r="C5" s="75" t="s">
        <v>425</v>
      </c>
      <c r="D5" s="150" t="s">
        <v>426</v>
      </c>
      <c r="E5" s="151" t="s">
        <v>427</v>
      </c>
      <c r="F5" s="150" t="s">
        <v>428</v>
      </c>
      <c r="G5" s="150" t="s">
        <v>429</v>
      </c>
      <c r="H5" s="150" t="s">
        <v>430</v>
      </c>
      <c r="I5" s="150" t="s">
        <v>431</v>
      </c>
      <c r="J5" s="150" t="s">
        <v>432</v>
      </c>
      <c r="K5" s="150" t="s">
        <v>433</v>
      </c>
      <c r="L5" s="150" t="s">
        <v>434</v>
      </c>
      <c r="M5" s="38"/>
      <c r="N5" s="38"/>
    </row>
    <row r="6" spans="1:14">
      <c r="A6" s="38"/>
      <c r="B6" s="508" t="s">
        <v>375</v>
      </c>
      <c r="C6" s="509" t="s">
        <v>436</v>
      </c>
      <c r="D6" s="510">
        <v>666666666.65999997</v>
      </c>
      <c r="E6" s="511">
        <v>0.68799999999999994</v>
      </c>
      <c r="F6" s="512">
        <v>3.3750000000000002E-2</v>
      </c>
      <c r="G6" s="513">
        <v>22499999.999775</v>
      </c>
      <c r="H6" s="513">
        <f>D6*E6</f>
        <v>458666666.66207993</v>
      </c>
      <c r="I6" s="514" t="s">
        <v>437</v>
      </c>
      <c r="J6" s="515">
        <v>9.4499999999999998E-4</v>
      </c>
      <c r="K6" s="516">
        <v>1.1427499999999998E-2</v>
      </c>
      <c r="L6" s="303">
        <f>1249323.18/3</f>
        <v>416441.06</v>
      </c>
      <c r="M6" s="38"/>
      <c r="N6" s="38"/>
    </row>
    <row r="7" spans="1:14">
      <c r="A7" s="38"/>
      <c r="B7" s="152" t="s">
        <v>375</v>
      </c>
      <c r="C7" s="153" t="s">
        <v>438</v>
      </c>
      <c r="D7" s="95">
        <v>666666666.66999996</v>
      </c>
      <c r="E7" s="154">
        <v>0.68799999999999994</v>
      </c>
      <c r="F7" s="155">
        <v>3.3750000000000002E-2</v>
      </c>
      <c r="G7" s="156">
        <v>22500000.0001125</v>
      </c>
      <c r="H7" s="156">
        <f>D7*E7</f>
        <v>458666666.66895992</v>
      </c>
      <c r="I7" s="157" t="s">
        <v>437</v>
      </c>
      <c r="J7" s="158">
        <v>9.4499999999999998E-4</v>
      </c>
      <c r="K7" s="159">
        <v>1.1427499999999998E-2</v>
      </c>
      <c r="L7" s="177">
        <f>1249323.18/3</f>
        <v>416441.06</v>
      </c>
      <c r="M7" s="38"/>
      <c r="N7" s="38"/>
    </row>
    <row r="8" spans="1:14">
      <c r="A8" s="38"/>
      <c r="B8" s="152" t="s">
        <v>375</v>
      </c>
      <c r="C8" s="153" t="s">
        <v>439</v>
      </c>
      <c r="D8" s="95">
        <v>666666666.66999996</v>
      </c>
      <c r="E8" s="154">
        <v>0.68799999999999994</v>
      </c>
      <c r="F8" s="155">
        <v>3.3750000000000002E-2</v>
      </c>
      <c r="G8" s="156">
        <v>22500000.0001125</v>
      </c>
      <c r="H8" s="156">
        <v>0</v>
      </c>
      <c r="I8" s="157" t="s">
        <v>437</v>
      </c>
      <c r="J8" s="158">
        <v>9.4499999999999998E-4</v>
      </c>
      <c r="K8" s="159">
        <v>1.1427499999999998E-2</v>
      </c>
      <c r="L8" s="177">
        <f>1249323.18/3</f>
        <v>416441.06</v>
      </c>
      <c r="M8" s="38"/>
      <c r="N8" s="38"/>
    </row>
    <row r="9" spans="1:14">
      <c r="A9" s="38"/>
      <c r="B9" s="152" t="s">
        <v>499</v>
      </c>
      <c r="C9" s="153" t="s">
        <v>440</v>
      </c>
      <c r="D9" s="95">
        <v>250000000</v>
      </c>
      <c r="E9" s="154">
        <v>0.87050000000000005</v>
      </c>
      <c r="F9" s="155">
        <v>3.3750000000000002E-2</v>
      </c>
      <c r="G9" s="156">
        <v>8437500</v>
      </c>
      <c r="H9" s="156">
        <f>D9*E9</f>
        <v>217625000</v>
      </c>
      <c r="I9" s="157" t="s">
        <v>437</v>
      </c>
      <c r="J9" s="158">
        <v>1.0713500000000001E-2</v>
      </c>
      <c r="K9" s="159">
        <v>2.1196E-2</v>
      </c>
      <c r="L9" s="177">
        <v>1150035.44</v>
      </c>
      <c r="M9" s="38"/>
      <c r="N9" s="38"/>
    </row>
    <row r="10" spans="1:14">
      <c r="A10" s="38"/>
      <c r="B10" s="152" t="s">
        <v>387</v>
      </c>
      <c r="C10" s="153" t="s">
        <v>441</v>
      </c>
      <c r="D10" s="95">
        <v>500000000</v>
      </c>
      <c r="E10" s="154">
        <v>0.69960999999999995</v>
      </c>
      <c r="F10" s="155">
        <v>4.2500000000000003E-2</v>
      </c>
      <c r="G10" s="156">
        <v>21250000</v>
      </c>
      <c r="H10" s="156">
        <v>349805000</v>
      </c>
      <c r="I10" s="157" t="s">
        <v>437</v>
      </c>
      <c r="J10" s="158">
        <v>4.8700000000000002E-4</v>
      </c>
      <c r="K10" s="159">
        <v>1.13826E-2</v>
      </c>
      <c r="L10" s="177">
        <f>916334.23/3</f>
        <v>305444.74333333335</v>
      </c>
      <c r="M10" s="38"/>
      <c r="N10" s="38"/>
    </row>
    <row r="11" spans="1:14">
      <c r="A11" s="38"/>
      <c r="B11" s="152" t="s">
        <v>387</v>
      </c>
      <c r="C11" s="153" t="s">
        <v>436</v>
      </c>
      <c r="D11" s="95">
        <v>500000000</v>
      </c>
      <c r="E11" s="154">
        <v>0.69960999999999995</v>
      </c>
      <c r="F11" s="155">
        <v>4.2500000000000003E-2</v>
      </c>
      <c r="G11" s="156">
        <v>21250000</v>
      </c>
      <c r="H11" s="156">
        <v>349805000</v>
      </c>
      <c r="I11" s="157" t="s">
        <v>437</v>
      </c>
      <c r="J11" s="158">
        <v>4.8700000000000002E-4</v>
      </c>
      <c r="K11" s="159">
        <v>1.13826E-2</v>
      </c>
      <c r="L11" s="177">
        <f>916334.23/3</f>
        <v>305444.74333333335</v>
      </c>
      <c r="M11" s="38"/>
      <c r="N11" s="38"/>
    </row>
    <row r="12" spans="1:14">
      <c r="A12" s="38"/>
      <c r="B12" s="152" t="s">
        <v>387</v>
      </c>
      <c r="C12" s="153" t="s">
        <v>48</v>
      </c>
      <c r="D12" s="95">
        <v>500000000</v>
      </c>
      <c r="E12" s="154">
        <v>0.69960999999999995</v>
      </c>
      <c r="F12" s="155">
        <v>4.2500000000000003E-2</v>
      </c>
      <c r="G12" s="156">
        <v>21250000</v>
      </c>
      <c r="H12" s="156">
        <v>349805000</v>
      </c>
      <c r="I12" s="157" t="s">
        <v>437</v>
      </c>
      <c r="J12" s="158">
        <v>4.8700000000000002E-4</v>
      </c>
      <c r="K12" s="159">
        <v>1.13826E-2</v>
      </c>
      <c r="L12" s="177">
        <f>916334.23/3</f>
        <v>305444.74333333335</v>
      </c>
      <c r="M12" s="38"/>
      <c r="N12" s="38"/>
    </row>
    <row r="13" spans="1:14">
      <c r="A13" s="38"/>
      <c r="B13" s="152" t="s">
        <v>389</v>
      </c>
      <c r="C13" s="153" t="s">
        <v>440</v>
      </c>
      <c r="D13" s="95">
        <v>1750000000</v>
      </c>
      <c r="E13" s="154">
        <v>0.92349999999999999</v>
      </c>
      <c r="F13" s="155">
        <v>3.6249999999999998E-2</v>
      </c>
      <c r="G13" s="156">
        <v>63437499.999999993</v>
      </c>
      <c r="H13" s="156">
        <v>1616125000</v>
      </c>
      <c r="I13" s="157" t="s">
        <v>437</v>
      </c>
      <c r="J13" s="158">
        <v>7.425E-4</v>
      </c>
      <c r="K13" s="159">
        <v>1.8011900000000001E-2</v>
      </c>
      <c r="L13" s="177">
        <v>7257432.4699999997</v>
      </c>
      <c r="M13" s="38"/>
      <c r="N13" s="38"/>
    </row>
    <row r="14" spans="1:14">
      <c r="A14" s="38"/>
      <c r="B14" s="152" t="s">
        <v>380</v>
      </c>
      <c r="C14" s="153" t="s">
        <v>440</v>
      </c>
      <c r="D14" s="95">
        <v>606060000</v>
      </c>
      <c r="E14" s="154">
        <v>0.84043000000000001</v>
      </c>
      <c r="F14" s="155">
        <v>3.6249999999999998E-2</v>
      </c>
      <c r="G14" s="156">
        <v>21969675</v>
      </c>
      <c r="H14" s="156">
        <v>509351005.80000001</v>
      </c>
      <c r="I14" s="157" t="s">
        <v>437</v>
      </c>
      <c r="J14" s="158">
        <v>1.72E-2</v>
      </c>
      <c r="K14" s="159">
        <v>2.77869E-2</v>
      </c>
      <c r="L14" s="177">
        <v>3528627.33</v>
      </c>
      <c r="M14" s="38"/>
      <c r="N14" s="38"/>
    </row>
    <row r="15" spans="1:14">
      <c r="A15" s="38"/>
      <c r="B15" s="152" t="s">
        <v>391</v>
      </c>
      <c r="C15" s="153" t="s">
        <v>440</v>
      </c>
      <c r="D15" s="95">
        <v>1000000000</v>
      </c>
      <c r="E15" s="154">
        <v>0.91</v>
      </c>
      <c r="F15" s="155">
        <v>2.5000000000000001E-2</v>
      </c>
      <c r="G15" s="156">
        <v>25000000</v>
      </c>
      <c r="H15" s="156">
        <v>910000000</v>
      </c>
      <c r="I15" s="157" t="s">
        <v>437</v>
      </c>
      <c r="J15" s="158">
        <v>1.035E-2</v>
      </c>
      <c r="K15" s="159">
        <v>2.10019E-2</v>
      </c>
      <c r="L15" s="177">
        <v>4764842.03</v>
      </c>
      <c r="M15" s="38"/>
      <c r="N15" s="38"/>
    </row>
    <row r="16" spans="1:14">
      <c r="A16" s="38"/>
      <c r="B16" s="152" t="s">
        <v>380</v>
      </c>
      <c r="C16" s="153" t="s">
        <v>440</v>
      </c>
      <c r="D16" s="95">
        <v>300000000</v>
      </c>
      <c r="E16" s="154">
        <v>0.83620000000000005</v>
      </c>
      <c r="F16" s="155">
        <v>2.5000000000000001E-2</v>
      </c>
      <c r="G16" s="156">
        <v>7500000</v>
      </c>
      <c r="H16" s="156">
        <v>250860000.00000003</v>
      </c>
      <c r="I16" s="157" t="s">
        <v>437</v>
      </c>
      <c r="J16" s="158">
        <v>1.333E-2</v>
      </c>
      <c r="K16" s="159">
        <v>2.39819E-2</v>
      </c>
      <c r="L16" s="177">
        <v>1499904.24</v>
      </c>
      <c r="M16" s="38"/>
      <c r="N16" s="38"/>
    </row>
    <row r="17" spans="1:14">
      <c r="A17" s="38"/>
      <c r="B17" s="152" t="s">
        <v>381</v>
      </c>
      <c r="C17" s="153" t="s">
        <v>440</v>
      </c>
      <c r="D17" s="95">
        <v>300000000</v>
      </c>
      <c r="E17" s="154">
        <v>0.86839999999999995</v>
      </c>
      <c r="F17" s="155">
        <v>2.5000000000000001E-2</v>
      </c>
      <c r="G17" s="156">
        <v>7500000</v>
      </c>
      <c r="H17" s="156">
        <v>260519999.99999997</v>
      </c>
      <c r="I17" s="157" t="s">
        <v>437</v>
      </c>
      <c r="J17" s="158">
        <v>1.4670000000000001E-2</v>
      </c>
      <c r="K17" s="159">
        <v>2.5321900000000001E-2</v>
      </c>
      <c r="L17" s="177">
        <v>1644758.47</v>
      </c>
      <c r="M17" s="38"/>
      <c r="N17" s="38"/>
    </row>
    <row r="18" spans="1:14">
      <c r="A18" s="38"/>
      <c r="B18" s="152" t="s">
        <v>393</v>
      </c>
      <c r="C18" s="153" t="s">
        <v>440</v>
      </c>
      <c r="D18" s="95">
        <v>750000000</v>
      </c>
      <c r="E18" s="154">
        <v>0.83430000000000004</v>
      </c>
      <c r="F18" s="155">
        <v>3.125E-2</v>
      </c>
      <c r="G18" s="156">
        <v>23437500</v>
      </c>
      <c r="H18" s="156">
        <v>625725000</v>
      </c>
      <c r="I18" s="157" t="s">
        <v>437</v>
      </c>
      <c r="J18" s="158">
        <v>1.7420000000000001E-2</v>
      </c>
      <c r="K18" s="159">
        <v>2.8220600000000002E-2</v>
      </c>
      <c r="L18" s="177">
        <v>4402488.9800000004</v>
      </c>
      <c r="M18" s="38"/>
      <c r="N18" s="38"/>
    </row>
    <row r="19" spans="1:14">
      <c r="A19" s="38"/>
      <c r="B19" s="152" t="s">
        <v>380</v>
      </c>
      <c r="C19" s="153" t="s">
        <v>440</v>
      </c>
      <c r="D19" s="95">
        <v>350000000</v>
      </c>
      <c r="E19" s="154">
        <v>0.84219999999999995</v>
      </c>
      <c r="F19" s="155">
        <v>3.125E-2</v>
      </c>
      <c r="G19" s="156">
        <v>10937500</v>
      </c>
      <c r="H19" s="156">
        <v>294770000</v>
      </c>
      <c r="I19" s="157" t="s">
        <v>437</v>
      </c>
      <c r="J19" s="158">
        <v>1.7975000000000001E-2</v>
      </c>
      <c r="K19" s="159">
        <v>2.8775600000000002E-2</v>
      </c>
      <c r="L19" s="177">
        <v>2114736.19</v>
      </c>
      <c r="M19" s="38"/>
      <c r="N19" s="38"/>
    </row>
    <row r="20" spans="1:14">
      <c r="A20" s="38"/>
      <c r="B20" s="152" t="s">
        <v>381</v>
      </c>
      <c r="C20" s="153" t="s">
        <v>440</v>
      </c>
      <c r="D20" s="95">
        <v>275000000</v>
      </c>
      <c r="E20" s="154">
        <v>0.88037399999999999</v>
      </c>
      <c r="F20" s="155">
        <v>3.125E-2</v>
      </c>
      <c r="G20" s="156">
        <v>8593750</v>
      </c>
      <c r="H20" s="156">
        <v>242102850</v>
      </c>
      <c r="I20" s="157" t="s">
        <v>437</v>
      </c>
      <c r="J20" s="158">
        <v>1.54E-2</v>
      </c>
      <c r="K20" s="159">
        <v>2.6200600000000001E-2</v>
      </c>
      <c r="L20" s="177">
        <v>1581465.3</v>
      </c>
      <c r="M20" s="38"/>
      <c r="N20" s="38"/>
    </row>
    <row r="21" spans="1:14">
      <c r="A21" s="38"/>
      <c r="B21" s="152" t="s">
        <v>382</v>
      </c>
      <c r="C21" s="153" t="s">
        <v>440</v>
      </c>
      <c r="D21" s="95">
        <v>150000000</v>
      </c>
      <c r="E21" s="154">
        <v>1.1374</v>
      </c>
      <c r="F21" s="155">
        <v>3.125E-2</v>
      </c>
      <c r="G21" s="156">
        <v>4687500</v>
      </c>
      <c r="H21" s="156">
        <v>170610000</v>
      </c>
      <c r="I21" s="157" t="s">
        <v>437</v>
      </c>
      <c r="J21" s="158">
        <v>1.554E-2</v>
      </c>
      <c r="K21" s="159">
        <v>2.6340599999999999E-2</v>
      </c>
      <c r="L21" s="177">
        <v>866068.47</v>
      </c>
      <c r="M21" s="38"/>
      <c r="N21" s="38"/>
    </row>
    <row r="22" spans="1:14">
      <c r="A22" s="38"/>
      <c r="B22" s="152" t="s">
        <v>402</v>
      </c>
      <c r="C22" s="153" t="s">
        <v>440</v>
      </c>
      <c r="D22" s="95">
        <v>1250000000</v>
      </c>
      <c r="E22" s="154">
        <v>0.85150000000000003</v>
      </c>
      <c r="F22" s="155">
        <v>3.6249999999999998E-2</v>
      </c>
      <c r="G22" s="156">
        <v>45312499.999999903</v>
      </c>
      <c r="H22" s="156">
        <v>1064375000</v>
      </c>
      <c r="I22" s="157" t="s">
        <v>437</v>
      </c>
      <c r="J22" s="158">
        <v>1.7253000000000001E-2</v>
      </c>
      <c r="K22" s="159">
        <v>2.8111400000000002E-2</v>
      </c>
      <c r="L22" s="177">
        <v>7459773.96</v>
      </c>
      <c r="M22" s="38"/>
      <c r="N22" s="38"/>
    </row>
    <row r="23" spans="1:14">
      <c r="A23" s="38"/>
      <c r="B23" s="152" t="s">
        <v>408</v>
      </c>
      <c r="C23" s="153" t="s">
        <v>440</v>
      </c>
      <c r="D23" s="95">
        <v>1600000000</v>
      </c>
      <c r="E23" s="154">
        <v>0.10456969570000001</v>
      </c>
      <c r="F23" s="155">
        <v>5.425E-2</v>
      </c>
      <c r="G23" s="156">
        <v>86799999.999999896</v>
      </c>
      <c r="H23" s="156">
        <v>167311513.12</v>
      </c>
      <c r="I23" s="157" t="s">
        <v>437</v>
      </c>
      <c r="J23" s="158">
        <v>1.47E-2</v>
      </c>
      <c r="K23" s="159">
        <v>2.51638E-2</v>
      </c>
      <c r="L23" s="177">
        <v>1049664.67</v>
      </c>
      <c r="M23" s="38"/>
      <c r="N23" s="38"/>
    </row>
    <row r="24" spans="1:14">
      <c r="A24" s="38"/>
      <c r="B24" s="152" t="s">
        <v>419</v>
      </c>
      <c r="C24" s="153" t="s">
        <v>440</v>
      </c>
      <c r="D24" s="95">
        <v>750000000</v>
      </c>
      <c r="E24" s="154">
        <v>0.89300000000000002</v>
      </c>
      <c r="F24" s="155">
        <v>2.8750000000000001E-2</v>
      </c>
      <c r="G24" s="156">
        <v>21562500</v>
      </c>
      <c r="H24" s="156">
        <v>669750000</v>
      </c>
      <c r="I24" s="157" t="s">
        <v>437</v>
      </c>
      <c r="J24" s="158">
        <v>1.12E-2</v>
      </c>
      <c r="K24" s="159">
        <v>2.1786899999999998E-2</v>
      </c>
      <c r="L24" s="177">
        <v>3637949.7</v>
      </c>
      <c r="M24" s="38"/>
      <c r="N24" s="38"/>
    </row>
    <row r="25" spans="1:14">
      <c r="A25" s="38"/>
      <c r="B25" s="152" t="s">
        <v>500</v>
      </c>
      <c r="C25" s="153" t="s">
        <v>440</v>
      </c>
      <c r="D25" s="95">
        <v>250000000</v>
      </c>
      <c r="E25" s="154">
        <v>0.9032</v>
      </c>
      <c r="F25" s="155">
        <v>3.3799999999999997E-2</v>
      </c>
      <c r="G25" s="156">
        <v>7187500.0000000102</v>
      </c>
      <c r="H25" s="156">
        <v>225800000</v>
      </c>
      <c r="I25" s="157" t="s">
        <v>437</v>
      </c>
      <c r="J25" s="158">
        <v>1.15E-2</v>
      </c>
      <c r="K25" s="159">
        <v>2.20869E-2</v>
      </c>
      <c r="L25" s="177">
        <v>1243389.6000000001</v>
      </c>
      <c r="M25" s="38"/>
      <c r="N25" s="38"/>
    </row>
    <row r="26" spans="1:14" ht="12.75" thickBot="1">
      <c r="A26" s="38"/>
      <c r="B26" s="517" t="s">
        <v>422</v>
      </c>
      <c r="C26" s="169" t="s">
        <v>440</v>
      </c>
      <c r="D26" s="518">
        <v>1000000000</v>
      </c>
      <c r="E26" s="519">
        <v>0.88249999999999995</v>
      </c>
      <c r="F26" s="520">
        <v>3.6249999999999998E-2</v>
      </c>
      <c r="G26" s="176">
        <v>36249999.999999903</v>
      </c>
      <c r="H26" s="176">
        <v>882500000</v>
      </c>
      <c r="I26" s="521" t="s">
        <v>437</v>
      </c>
      <c r="J26" s="522">
        <v>1.993E-2</v>
      </c>
      <c r="K26" s="160">
        <v>3.0407499999999997E-2</v>
      </c>
      <c r="L26" s="178">
        <v>6690274.8099999996</v>
      </c>
      <c r="M26" s="38"/>
      <c r="N26" s="38"/>
    </row>
    <row r="27" spans="1:14">
      <c r="A27" s="38"/>
      <c r="B27" s="175"/>
      <c r="C27" s="501"/>
      <c r="D27" s="502"/>
      <c r="E27" s="503"/>
      <c r="F27" s="504"/>
      <c r="G27" s="502"/>
      <c r="H27" s="502"/>
      <c r="I27" s="501"/>
      <c r="J27" s="505"/>
      <c r="K27" s="506"/>
      <c r="L27" s="507"/>
      <c r="M27" s="38"/>
      <c r="N27" s="38"/>
    </row>
    <row r="28" spans="1:14">
      <c r="A28" s="38"/>
      <c r="B28" s="175"/>
      <c r="C28" s="501"/>
      <c r="D28" s="502"/>
      <c r="E28" s="503"/>
      <c r="F28" s="504"/>
      <c r="G28" s="502"/>
      <c r="H28" s="502"/>
      <c r="I28" s="501"/>
      <c r="J28" s="505"/>
      <c r="K28" s="506"/>
      <c r="L28" s="507"/>
      <c r="M28" s="38"/>
      <c r="N28" s="38"/>
    </row>
    <row r="29" spans="1:14">
      <c r="A29" s="38"/>
      <c r="B29" s="175"/>
      <c r="C29" s="501"/>
      <c r="D29" s="502"/>
      <c r="E29" s="503"/>
      <c r="F29" s="504"/>
      <c r="G29" s="502"/>
      <c r="H29" s="502"/>
      <c r="I29" s="501"/>
      <c r="J29" s="505"/>
      <c r="K29" s="506"/>
      <c r="L29" s="507"/>
      <c r="M29" s="38"/>
      <c r="N29" s="38"/>
    </row>
    <row r="30" spans="1:14" ht="13.5" thickBot="1">
      <c r="A30" s="162"/>
      <c r="B30" s="41" t="s">
        <v>442</v>
      </c>
      <c r="C30" s="127"/>
      <c r="D30" s="127"/>
      <c r="E30" s="127"/>
      <c r="F30" s="163"/>
      <c r="G30" s="127"/>
      <c r="H30" s="127"/>
      <c r="I30" s="127"/>
      <c r="J30" s="127"/>
      <c r="K30" s="127"/>
      <c r="L30" s="127"/>
      <c r="M30" s="38"/>
      <c r="N30" s="38"/>
    </row>
    <row r="31" spans="1:14" ht="12.75" thickBot="1">
      <c r="A31" s="38"/>
      <c r="B31" s="38"/>
      <c r="C31" s="38"/>
      <c r="D31" s="38"/>
      <c r="E31" s="38"/>
      <c r="F31" s="161"/>
      <c r="G31" s="38"/>
      <c r="H31" s="38"/>
      <c r="I31" s="38"/>
      <c r="J31" s="38"/>
      <c r="K31" s="38"/>
      <c r="L31" s="38"/>
      <c r="M31" s="38"/>
    </row>
    <row r="32" spans="1:14">
      <c r="A32" s="38"/>
      <c r="B32" s="164" t="s">
        <v>443</v>
      </c>
      <c r="C32" s="165" t="s">
        <v>435</v>
      </c>
      <c r="D32" s="165" t="s">
        <v>425</v>
      </c>
      <c r="E32" s="38"/>
      <c r="F32" s="170"/>
      <c r="G32" s="171"/>
      <c r="H32" s="38"/>
      <c r="I32" s="38"/>
      <c r="J32" s="38"/>
      <c r="K32" s="38"/>
      <c r="L32" s="38"/>
      <c r="M32" s="38"/>
    </row>
    <row r="33" spans="1:13">
      <c r="A33" s="38"/>
      <c r="B33" s="153" t="s">
        <v>375</v>
      </c>
      <c r="C33" s="166">
        <v>249611774.44</v>
      </c>
      <c r="D33" s="153" t="s">
        <v>436</v>
      </c>
      <c r="E33" s="38"/>
      <c r="F33" s="172"/>
      <c r="G33" s="173"/>
      <c r="H33" s="38"/>
      <c r="I33" s="38"/>
      <c r="J33" s="38"/>
      <c r="K33" s="38"/>
      <c r="L33" s="38"/>
      <c r="M33" s="38"/>
    </row>
    <row r="34" spans="1:13">
      <c r="A34" s="38"/>
      <c r="B34" s="153" t="s">
        <v>375</v>
      </c>
      <c r="C34" s="167">
        <v>249611774.44</v>
      </c>
      <c r="D34" s="158" t="s">
        <v>444</v>
      </c>
      <c r="E34" s="38"/>
      <c r="F34" s="172"/>
      <c r="G34" s="174"/>
      <c r="H34" s="38"/>
      <c r="I34" s="38"/>
      <c r="J34" s="38"/>
      <c r="K34" s="38"/>
      <c r="L34" s="38"/>
      <c r="M34" s="38"/>
    </row>
    <row r="35" spans="1:13">
      <c r="A35" s="38"/>
      <c r="B35" s="153" t="s">
        <v>375</v>
      </c>
      <c r="C35" s="167">
        <v>186953085.08000001</v>
      </c>
      <c r="D35" s="158" t="s">
        <v>445</v>
      </c>
      <c r="E35" s="38"/>
      <c r="F35" s="172"/>
      <c r="G35" s="174"/>
      <c r="H35" s="38"/>
      <c r="I35" s="38"/>
      <c r="J35" s="38"/>
      <c r="K35" s="38"/>
      <c r="L35" s="38"/>
      <c r="M35" s="38"/>
    </row>
    <row r="36" spans="1:13">
      <c r="B36" s="48" t="s">
        <v>387</v>
      </c>
      <c r="C36" s="167">
        <v>164463809.93000001</v>
      </c>
      <c r="D36" s="48" t="s">
        <v>441</v>
      </c>
      <c r="E36" s="38"/>
      <c r="F36" s="175"/>
      <c r="G36" s="174"/>
      <c r="H36" s="38"/>
      <c r="I36" s="38"/>
      <c r="J36" s="38"/>
      <c r="K36" s="38"/>
      <c r="L36" s="38"/>
      <c r="M36" s="38"/>
    </row>
    <row r="37" spans="1:13">
      <c r="B37" s="48" t="s">
        <v>387</v>
      </c>
      <c r="C37" s="167">
        <v>263323006.08000001</v>
      </c>
      <c r="D37" s="153" t="s">
        <v>436</v>
      </c>
      <c r="E37" s="38"/>
      <c r="F37" s="175"/>
      <c r="G37" s="174"/>
      <c r="H37" s="38"/>
      <c r="I37" s="38"/>
      <c r="J37" s="38"/>
      <c r="K37" s="38"/>
      <c r="L37" s="38"/>
      <c r="M37" s="38"/>
    </row>
    <row r="38" spans="1:13" ht="12.75" thickBot="1">
      <c r="B38" s="50" t="s">
        <v>387</v>
      </c>
      <c r="C38" s="168">
        <v>164463809.93000001</v>
      </c>
      <c r="D38" s="169" t="s">
        <v>48</v>
      </c>
      <c r="E38" s="38"/>
      <c r="F38" s="175"/>
      <c r="G38" s="174"/>
      <c r="H38" s="38"/>
      <c r="I38" s="38"/>
      <c r="J38" s="38"/>
      <c r="K38" s="38"/>
      <c r="L38" s="38"/>
      <c r="M38" s="38"/>
    </row>
    <row r="39" spans="1:13">
      <c r="B39" s="38"/>
      <c r="C39" s="38"/>
      <c r="D39" s="38"/>
      <c r="E39" s="38"/>
      <c r="F39" s="161"/>
      <c r="G39" s="38"/>
      <c r="H39" s="38"/>
      <c r="I39" s="38"/>
      <c r="J39" s="38"/>
      <c r="K39" s="38"/>
      <c r="L39" s="38"/>
      <c r="M39" s="38"/>
    </row>
    <row r="40" spans="1:13">
      <c r="B40" s="38"/>
      <c r="C40" s="38"/>
      <c r="D40" s="38"/>
      <c r="E40" s="38"/>
      <c r="F40" s="161"/>
      <c r="G40" s="38"/>
      <c r="H40" s="38"/>
      <c r="I40" s="38"/>
      <c r="J40" s="38"/>
      <c r="K40" s="38"/>
      <c r="L40" s="38"/>
      <c r="M40" s="38"/>
    </row>
    <row r="41" spans="1:13">
      <c r="B41" s="38"/>
      <c r="C41" s="38"/>
      <c r="D41" s="38"/>
      <c r="E41" s="38"/>
      <c r="F41" s="38"/>
      <c r="G41" s="38"/>
      <c r="H41" s="38"/>
      <c r="I41" s="38"/>
      <c r="J41" s="38"/>
      <c r="K41" s="38"/>
      <c r="L41" s="38"/>
      <c r="M41" s="38"/>
    </row>
    <row r="42" spans="1:13">
      <c r="B42" s="38"/>
      <c r="C42" s="38"/>
      <c r="D42" s="38"/>
      <c r="E42" s="38"/>
      <c r="F42" s="38"/>
      <c r="G42" s="38"/>
      <c r="H42" s="38"/>
      <c r="I42" s="38"/>
      <c r="J42" s="38"/>
      <c r="K42" s="38"/>
      <c r="L42" s="38"/>
      <c r="M42" s="38"/>
    </row>
    <row r="43" spans="1:13">
      <c r="B43" s="38"/>
      <c r="C43" s="38"/>
      <c r="D43" s="38"/>
      <c r="E43" s="38"/>
      <c r="F43" s="38"/>
      <c r="G43" s="38"/>
      <c r="H43" s="38"/>
      <c r="I43" s="38"/>
      <c r="J43" s="38"/>
      <c r="K43" s="38"/>
      <c r="L43" s="38"/>
      <c r="M43" s="38"/>
    </row>
    <row r="44" spans="1:13">
      <c r="B44" s="38"/>
      <c r="C44" s="38"/>
      <c r="D44" s="38"/>
      <c r="E44" s="38"/>
      <c r="F44" s="38"/>
      <c r="G44" s="38"/>
      <c r="H44" s="38"/>
      <c r="I44" s="38"/>
      <c r="J44" s="38"/>
      <c r="K44" s="38"/>
      <c r="L44" s="38"/>
      <c r="M44" s="38"/>
    </row>
  </sheetData>
  <dataValidations disablePrompts="1" count="1">
    <dataValidation type="list" allowBlank="1" showInputMessage="1" showErrorMessage="1" promptTitle="Please select a currency" prompt=" " sqref="F9:F10">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March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2012-05-09T17:39:14Z</cp:lastPrinted>
  <dcterms:created xsi:type="dcterms:W3CDTF">2011-11-28T14:54:56Z</dcterms:created>
  <dcterms:modified xsi:type="dcterms:W3CDTF">2012-05-09T17:40:36Z</dcterms:modified>
</cp:coreProperties>
</file>