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Z:\Distributions\a.Covered Bonds\2020\i.Sep\e.HTT\"/>
    </mc:Choice>
  </mc:AlternateContent>
  <xr:revisionPtr revIDLastSave="0" documentId="13_ncr:1_{A2C9890A-C5AC-42E3-BB31-A359A44FD1E5}" xr6:coauthVersionLast="45" xr6:coauthVersionMax="45" xr10:uidLastSave="{00000000-0000-0000-0000-000000000000}"/>
  <bookViews>
    <workbookView xWindow="20370" yWindow="-120" windowWidth="29040" windowHeight="15840" tabRatio="89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C300" i="8"/>
  <c r="D300" i="8"/>
  <c r="D292" i="8"/>
  <c r="D290" i="8"/>
  <c r="C290" i="8"/>
  <c r="C293" i="8"/>
  <c r="D293" i="8"/>
  <c r="C292" i="8"/>
  <c r="F292"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<sst xmlns="http://schemas.openxmlformats.org/spreadsheetml/2006/main" count="2410" uniqueCount="1766">
  <si>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</si>
  <si>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</si>
  <si>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</si>
  <si>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</si>
  <si>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</si>
  <si>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</si>
  <si>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</si>
  <si>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</si>
  <si>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</si>
  <si>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</si>
  <si>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</si>
  <si>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</si>
  <si>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</si>
  <si>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</si>
  <si>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</si>
  <si>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</si>
  <si>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</si>
  <si>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</si>
  <si>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</si>
  <si>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</si>
  <si>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</si>
  <si>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</si>
  <si>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</si>
  <si>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</si>
  <si>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</si>
  <si>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</si>
  <si>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</si>
  <si>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</si>
  <si>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</si>
  <si>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</si>
  <si>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</si>
  <si>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</si>
  <si>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</si>
  <si>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</si>
  <si>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</si>
  <si>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</si>
  <si>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</si>
  <si>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</si>
  <si>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</si>
  <si>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</si>
  <si>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</si>
  <si>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</si>
  <si>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</si>
  <si>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</si>
  <si>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</si>
  <si>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</si>
  <si>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</si>
  <si>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</si>
  <si>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</si>
  <si>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</si>
  <si>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</si>
  <si>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</si>
  <si>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</si>
  <si>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</si>
  <si>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</si>
  <si>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</si>
  <si>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</si>
  <si>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</si>
  <si>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</si>
  <si>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</si>
  <si>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</si>
  <si>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</si>
  <si>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</si>
  <si>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</si>
  <si>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</si>
  <si>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</si>
  <si>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</si>
  <si>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</si>
  <si>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</si>
  <si>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</si>
  <si>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</si>
  <si>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</si>
  <si>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</si>
  <si>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</si>
  <si>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</si>
  <si>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</si>
  <si>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</si>
  <si>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</si>
  <si>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</si>
  <si>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</si>
  <si>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</si>
  <si>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</si>
  <si>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</si>
  <si>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</si>
  <si>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</si>
  <si>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</si>
  <si>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</si>
  <si>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</si>
  <si>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</si>
  <si>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</si>
  <si>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</si>
  <si>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</si>
  <si>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</si>
  <si>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</si>
  <si>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</si>
  <si>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</si>
  <si>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</si>
  <si>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</si>
  <si>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</si>
  <si>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</si>
  <si>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</si>
  <si>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</si>
  <si>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</si>
  <si>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</si>
  <si>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</si>
  <si>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</si>
  <si>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</si>
  <si>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</si>
  <si>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</si>
  <si>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</si>
  <si>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</si>
  <si>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</si>
  <si>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</si>
  <si>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</si>
  <si>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</si>
  <si>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</si>
  <si>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</si>
  <si>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</si>
  <si>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</si>
  <si>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</si>
  <si>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</si>
  <si>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</si>
  <si>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</si>
  <si>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</si>
  <si>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</si>
  <si>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</si>
  <si>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</si>
  <si>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</si>
  <si>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</si>
  <si>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</si>
  <si>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</si>
  <si>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</si>
  <si>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</si>
  <si>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</si>
  <si>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</si>
  <si>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</si>
  <si>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</si>
  <si>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</si>
  <si>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</si>
  <si>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</si>
  <si>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</si>
  <si>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</si>
  <si>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</si>
  <si>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</si>
  <si>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</si>
  <si>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</si>
  <si>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</si>
  <si>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</si>
  <si>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</si>
  <si>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</si>
  <si>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</si>
  <si>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</si>
  <si>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</si>
  <si>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</si>
  <si>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</si>
  <si>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</si>
  <si>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</si>
  <si>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</si>
  <si>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</si>
  <si>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</si>
  <si>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</si>
  <si>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</si>
  <si>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</si>
  <si>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</si>
  <si>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</si>
  <si>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</si>
  <si>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</si>
  <si>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</si>
  <si>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</si>
  <si>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</si>
  <si>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</si>
  <si>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</si>
  <si>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</si>
  <si>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</si>
  <si>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</si>
  <si>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</si>
  <si>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</si>
  <si>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</si>
  <si>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</si>
  <si>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</si>
  <si>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</si>
  <si>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</si>
  <si>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</si>
  <si>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</si>
  <si>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</si>
  <si>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</si>
  <si>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</si>
  <si>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</si>
  <si>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</si>
  <si>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</si>
  <si>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</si>
  <si>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</si>
  <si>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</si>
  <si>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</si>
  <si>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</si>
  <si>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</si>
  <si>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</si>
  <si>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</si>
  <si>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</si>
  <si>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</si>
  <si>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</si>
  <si>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</si>
  <si>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</si>
  <si>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</si>
  <si>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</si>
  <si>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</si>
  <si>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</si>
  <si>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</si>
  <si>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</si>
  <si>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</si>
  <si>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</si>
  <si>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</si>
  <si>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</si>
  <si>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</si>
  <si>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</si>
  <si>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</si>
  <si>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</si>
  <si>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</si>
  <si>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</si>
  <si>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</si>
  <si>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</si>
  <si>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</si>
  <si>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</si>
  <si>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</si>
  <si>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</si>
  <si>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</si>
  <si>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</si>
  <si>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</si>
  <si>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</si>
  <si>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</si>
  <si>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</si>
  <si>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</si>
  <si>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</si>
  <si>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</si>
  <si>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</si>
  <si>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</si>
  <si>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</si>
  <si>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</si>
  <si>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</si>
  <si>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</si>
  <si>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</si>
  <si>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</si>
  <si>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</si>
  <si>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</si>
  <si>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</si>
  <si>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</si>
  <si>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</si>
  <si>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</si>
  <si>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</si>
  <si>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</si>
  <si>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</si>
  <si>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</si>
  <si>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</si>
  <si>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</si>
  <si>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</si>
  <si>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</si>
  <si>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</si>
  <si>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</si>
  <si>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</si>
  <si>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</si>
  <si>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</si>
  <si>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</si>
  <si>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</si>
  <si>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</si>
  <si>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</si>
  <si>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</si>
  <si>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</si>
  <si>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</si>
  <si>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</si>
  <si>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</si>
  <si>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</si>
  <si>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</si>
  <si>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</si>
  <si>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</si>
  <si>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</si>
  <si>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</si>
  <si>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</si>
  <si>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</si>
  <si>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</si>
  <si>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</si>
  <si>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</si>
  <si>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</si>
  <si>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</si>
  <si>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</si>
  <si>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</si>
  <si>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</si>
  <si>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</si>
  <si>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</si>
  <si>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</si>
  <si>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</si>
  <si>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</si>
  <si>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</si>
  <si>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</si>
  <si>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</si>
  <si>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</si>
  <si>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</si>
  <si>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</si>
  <si>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</si>
  <si>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</si>
  <si>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</si>
  <si>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</si>
  <si>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</si>
  <si>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</si>
  <si>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</si>
  <si>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</si>
  <si>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</si>
  <si>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</si>
  <si>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</si>
  <si>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</si>
  <si>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</si>
  <si>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</si>
  <si>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</si>
  <si>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</si>
  <si>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</si>
  <si>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</si>
  <si>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</si>
  <si>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</si>
  <si>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</si>
  <si>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</si>
  <si>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</si>
  <si>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</si>
  <si>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</si>
  <si>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</si>
  <si>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</si>
  <si>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</si>
  <si>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</si>
  <si>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</si>
  <si>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</si>
  <si>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</si>
  <si>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</si>
  <si>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</si>
  <si>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</si>
  <si>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</si>
  <si>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</si>
  <si>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</si>
  <si>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</si>
  <si>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</si>
  <si>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</si>
  <si>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</si>
  <si>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</si>
  <si>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</si>
  <si>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</si>
  <si>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</si>
  <si>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</si>
  <si>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</si>
  <si>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</si>
  <si>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</si>
  <si>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</si>
  <si>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</si>
  <si>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</si>
  <si>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</si>
  <si>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</si>
  <si>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</si>
  <si>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</si>
  <si>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</si>
  <si>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</si>
  <si>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</si>
  <si>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</si>
  <si>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</si>
  <si>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</si>
  <si>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</si>
  <si>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</si>
  <si>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</si>
  <si>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</si>
  <si>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</si>
  <si>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</si>
  <si>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</si>
  <si>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</si>
  <si>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</si>
  <si>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</si>
  <si>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</si>
  <si>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</si>
  <si>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</si>
  <si>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</si>
  <si>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</si>
  <si>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</si>
  <si>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</si>
  <si>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</si>
  <si>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</si>
  <si>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</si>
  <si>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</si>
  <si>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</si>
  <si>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</si>
  <si>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</si>
  <si>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</si>
  <si>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</si>
  <si>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</si>
  <si>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</si>
  <si>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</si>
  <si>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</si>
  <si>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</si>
  <si>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</si>
  <si>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</si>
  <si>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</si>
  <si>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</si>
  <si>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</si>
  <si>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</si>
  <si>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</si>
  <si>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</si>
  <si>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</si>
  <si>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</si>
  <si>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</si>
  <si>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</si>
  <si>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</si>
  <si>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</si>
  <si>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</si>
  <si>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</si>
  <si>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</si>
  <si>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</si>
  <si>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</si>
  <si>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</si>
  <si>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</si>
  <si>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</si>
  <si>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</si>
  <si>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</si>
  <si>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</si>
  <si>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</si>
  <si>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</si>
  <si>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</si>
  <si>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</si>
  <si>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</si>
  <si>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</si>
  <si>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</si>
  <si>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</si>
  <si>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</si>
  <si>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</si>
  <si>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</si>
  <si>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</si>
  <si>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</si>
  <si>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</si>
  <si>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</si>
  <si>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</si>
  <si>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</si>
  <si>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</si>
  <si>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</si>
  <si>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</si>
  <si>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</si>
  <si>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</si>
  <si>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</si>
  <si>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</si>
  <si>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</si>
  <si>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</si>
  <si>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</si>
  <si>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</si>
  <si>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</si>
  <si>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</si>
  <si>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</si>
  <si>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</si>
  <si>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</si>
  <si>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</si>
  <si>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</si>
  <si>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</si>
  <si>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</si>
  <si>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</si>
  <si>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</si>
  <si>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</si>
  <si>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</si>
  <si>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</si>
  <si>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</si>
  <si>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</si>
  <si>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</si>
  <si>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</si>
  <si>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</si>
  <si>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</si>
  <si>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</si>
  <si>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</si>
  <si>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</si>
  <si>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</si>
  <si>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</si>
  <si>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</si>
  <si>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</si>
  <si>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</si>
  <si>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</si>
  <si>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</si>
  <si>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</si>
  <si>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</si>
  <si>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</si>
  <si>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</si>
  <si>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</si>
  <si>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</si>
  <si>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</si>
  <si>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</si>
  <si>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</si>
  <si>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</si>
  <si>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</si>
  <si>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</si>
  <si>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</si>
  <si>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</si>
  <si>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</si>
  <si>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</si>
  <si>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</si>
  <si>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</si>
  <si>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</si>
  <si>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</si>
  <si>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</si>
  <si>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</si>
  <si>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</si>
  <si>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</si>
  <si>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</si>
  <si>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</si>
  <si>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</si>
  <si>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</si>
  <si>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</si>
  <si>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</si>
  <si>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</si>
  <si>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</si>
  <si>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</si>
  <si>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</si>
  <si>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</si>
  <si>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</si>
  <si>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</si>
  <si>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</si>
  <si>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</si>
  <si>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</si>
  <si>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</si>
  <si>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</si>
  <si>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</si>
  <si>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</si>
  <si>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</si>
  <si>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</si>
  <si>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</si>
  <si>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</si>
  <si>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</si>
  <si>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</si>
  <si>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</si>
  <si>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</si>
  <si>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</si>
  <si>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</si>
  <si>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</si>
  <si>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</si>
  <si>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</si>
  <si>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</si>
  <si>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</si>
  <si>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</si>
  <si>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</si>
  <si>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</si>
  <si>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</si>
  <si>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</si>
  <si>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</si>
  <si>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</si>
  <si>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</si>
  <si>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</si>
  <si>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</si>
  <si>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</si>
  <si>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</si>
  <si>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</si>
  <si>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</si>
  <si>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</si>
  <si>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</si>
  <si>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</si>
  <si>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</si>
  <si>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</si>
  <si>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</si>
  <si>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</si>
  <si>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</si>
  <si>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</si>
  <si>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</si>
  <si>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</si>
  <si>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</si>
  <si>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</si>
  <si>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</si>
  <si>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</si>
  <si>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</si>
  <si>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</si>
  <si>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</si>
  <si>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</si>
  <si>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</si>
  <si>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</si>
  <si>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</si>
  <si>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</si>
  <si>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</si>
  <si>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</si>
  <si>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</si>
  <si>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</si>
  <si>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</si>
  <si>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</si>
  <si>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</si>
  <si>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</si>
  <si>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</si>
  <si>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</si>
  <si>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</si>
  <si>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</si>
  <si>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</si>
  <si>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</si>
  <si>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</si>
  <si>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</si>
  <si>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</si>
  <si>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</si>
  <si>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</si>
  <si>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</si>
  <si>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</si>
  <si>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</si>
  <si>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</si>
  <si>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</si>
  <si>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</si>
  <si>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</si>
  <si>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</si>
  <si>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</si>
  <si>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</si>
  <si>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</si>
  <si>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</si>
  <si>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</si>
  <si>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</si>
  <si>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</si>
  <si>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</si>
  <si>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</si>
  <si>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</si>
  <si>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</si>
  <si>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</si>
  <si>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</si>
  <si>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</si>
  <si>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</si>
  <si>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</si>
  <si>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</si>
  <si>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</si>
  <si>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</si>
  <si>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</si>
  <si>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</si>
  <si>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</si>
  <si>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</si>
  <si>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</si>
  <si>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</si>
  <si>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</si>
  <si>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</si>
  <si>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</si>
  <si>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</si>
  <si>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</si>
  <si>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</si>
  <si>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</si>
  <si>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</si>
  <si>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</si>
  <si>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</si>
  <si>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</si>
  <si>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</si>
  <si>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</si>
  <si>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</si>
  <si>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</si>
  <si>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</si>
  <si>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</si>
  <si>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</si>
  <si>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</si>
  <si>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</si>
  <si>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</si>
  <si>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</si>
  <si>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</si>
  <si>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</si>
  <si>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</si>
  <si>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</si>
  <si>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</si>
  <si>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</si>
  <si>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</si>
  <si>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</si>
  <si>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</si>
  <si>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</si>
  <si>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</si>
  <si>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</si>
  <si>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</si>
  <si>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</si>
  <si>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</si>
  <si>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</si>
  <si>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</si>
  <si>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</si>
  <si>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</si>
  <si>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</si>
  <si>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</si>
  <si>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</si>
  <si>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</si>
  <si>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</si>
  <si>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</si>
  <si>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</si>
  <si>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</si>
  <si>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</si>
  <si>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</si>
  <si>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</si>
  <si>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</si>
  <si>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</si>
  <si>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</si>
  <si>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</si>
  <si>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</si>
  <si>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</si>
  <si>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</si>
  <si>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</si>
  <si>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</si>
  <si>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</si>
  <si>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</si>
  <si>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</si>
  <si>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</si>
  <si>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</si>
  <si>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</si>
  <si>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</si>
  <si>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</si>
  <si>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</si>
  <si>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</si>
  <si>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</si>
  <si>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</si>
  <si>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</si>
  <si>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</si>
  <si>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</si>
  <si>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</si>
  <si>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</si>
  <si>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</si>
  <si>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</si>
  <si>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</si>
  <si>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</si>
  <si>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</si>
  <si>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</si>
  <si>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</si>
  <si>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</si>
  <si>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</si>
  <si>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</si>
  <si>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</si>
  <si>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</si>
  <si>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</si>
  <si>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</si>
  <si>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</si>
  <si>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</si>
  <si>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</si>
  <si>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</si>
  <si>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</si>
  <si>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</si>
  <si>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</si>
  <si>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</si>
  <si>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</si>
  <si>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</si>
  <si>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</si>
  <si>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</si>
  <si>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</si>
  <si>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</si>
  <si>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</si>
  <si>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</si>
  <si>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</si>
  <si>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</si>
  <si>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</si>
  <si>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</si>
  <si>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</si>
  <si>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</si>
  <si>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</si>
  <si>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</si>
  <si>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</si>
  <si>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</si>
  <si>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</si>
  <si>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</si>
  <si>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</si>
  <si>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</si>
  <si>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</si>
  <si>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</si>
  <si>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</si>
  <si>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</si>
  <si>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</si>
  <si>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</si>
  <si>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</si>
  <si>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</si>
  <si>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</si>
  <si>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</si>
  <si>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</si>
  <si>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</si>
  <si>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</si>
  <si>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</si>
  <si>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</si>
  <si>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</si>
  <si>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</si>
  <si>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</si>
  <si>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</si>
  <si>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</si>
  <si>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</si>
  <si>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</si>
  <si>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</si>
  <si>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</si>
  <si>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</si>
  <si>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</si>
  <si>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</si>
  <si>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</si>
  <si>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</si>
  <si>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</si>
  <si>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</si>
  <si>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</si>
  <si>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</si>
  <si>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</si>
  <si>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</si>
  <si>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</si>
  <si>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</si>
  <si>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</si>
  <si>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</si>
  <si>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</si>
  <si>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</si>
  <si>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</si>
  <si>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</si>
  <si>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</si>
  <si>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</si>
  <si>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</si>
  <si>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</si>
  <si>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</si>
  <si>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</si>
  <si>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</si>
  <si>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</si>
  <si>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</si>
  <si>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</si>
  <si>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</si>
  <si>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</si>
  <si>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</si>
  <si>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</si>
  <si>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</si>
  <si>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</si>
  <si>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</si>
  <si>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</si>
  <si>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</si>
  <si>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</si>
  <si>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</si>
  <si>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</si>
  <si>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</si>
  <si>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</si>
  <si>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</si>
  <si>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</si>
  <si>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</si>
  <si>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</si>
  <si>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</si>
  <si>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</si>
  <si>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</si>
  <si>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</si>
  <si>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</si>
  <si>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</si>
  <si>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</si>
  <si>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</si>
  <si>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</si>
  <si>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</si>
  <si>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</si>
  <si>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</si>
  <si>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</si>
  <si>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</si>
  <si>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</si>
  <si>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</si>
  <si>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</si>
  <si>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</si>
  <si>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</si>
  <si>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</si>
  <si>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</si>
  <si>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</si>
  <si>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</si>
  <si>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</si>
  <si>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</si>
  <si>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</si>
  <si>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</si>
  <si>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</si>
  <si>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</si>
  <si>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</si>
  <si>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</si>
  <si>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</si>
  <si>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</si>
  <si>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</si>
  <si>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</si>
  <si>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</si>
  <si>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</si>
  <si>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</si>
  <si>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</si>
  <si>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</si>
  <si>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</si>
  <si>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</si>
  <si>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</si>
  <si>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</si>
  <si>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</si>
  <si>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</si>
  <si>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</si>
  <si>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</si>
  <si>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</si>
  <si>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</si>
  <si>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</si>
  <si>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</si>
  <si>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</si>
  <si>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</si>
  <si>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</si>
  <si>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</si>
  <si>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</si>
  <si>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</si>
  <si>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</si>
  <si>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</si>
  <si>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</si>
  <si>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</si>
  <si>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</si>
  <si>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</si>
  <si>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</si>
  <si>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</si>
  <si>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</si>
  <si>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</si>
  <si>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</si>
  <si>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</si>
  <si>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</si>
  <si>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</si>
  <si>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</si>
  <si>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</si>
  <si>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</si>
  <si>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</si>
  <si>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</si>
  <si>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</si>
  <si>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</si>
  <si>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</si>
  <si>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</si>
  <si>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</si>
  <si>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</si>
  <si>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</si>
  <si>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</si>
  <si>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</si>
  <si>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</si>
  <si>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</si>
  <si>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</si>
  <si>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</si>
  <si>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</si>
  <si>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</si>
  <si>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</si>
  <si>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</si>
  <si>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</si>
  <si>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</si>
  <si>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</si>
  <si>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</si>
  <si>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</si>
  <si>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</si>
  <si>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</si>
  <si>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</si>
  <si>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</si>
  <si>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</si>
  <si>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</si>
  <si>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</si>
  <si>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</si>
  <si>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</si>
  <si>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</si>
  <si>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</si>
  <si>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</si>
  <si>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</si>
  <si>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</si>
  <si>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</si>
  <si>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</si>
  <si>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</si>
  <si>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</si>
  <si>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</si>
  <si>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</si>
  <si>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</si>
  <si>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</si>
  <si>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</si>
  <si>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</si>
  <si>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</si>
  <si>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</si>
  <si>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</si>
  <si>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</si>
  <si>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</si>
  <si>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</si>
  <si>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</si>
  <si>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</si>
  <si>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</si>
  <si>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</si>
  <si>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</si>
  <si>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</si>
  <si>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</si>
  <si>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</si>
  <si>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</si>
  <si>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</si>
  <si>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</si>
  <si>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</si>
  <si>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</si>
  <si>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</si>
  <si>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</si>
  <si>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</si>
  <si>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</si>
  <si>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</si>
  <si>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</si>
  <si>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</si>
  <si>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</si>
  <si>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</si>
  <si>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</si>
  <si>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</si>
  <si>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</si>
  <si>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</si>
  <si>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</si>
  <si>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</si>
  <si>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</si>
  <si>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</si>
  <si>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</si>
  <si>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</si>
  <si>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</si>
  <si>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</si>
  <si>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</si>
  <si>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</si>
  <si>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</si>
  <si>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</si>
  <si>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</si>
  <si>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</si>
  <si>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</si>
  <si>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</si>
  <si>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</si>
  <si>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</si>
  <si>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</si>
  <si>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</si>
  <si>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</si>
  <si>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</si>
  <si>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</si>
  <si>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</si>
  <si>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</si>
  <si>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</si>
  <si>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</si>
  <si>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</si>
  <si>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</si>
  <si>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</si>
  <si>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</si>
  <si>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</si>
  <si>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</si>
  <si>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</si>
  <si>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</si>
  <si>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</si>
  <si>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</si>
  <si>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</si>
  <si>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</si>
  <si>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</si>
  <si>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</si>
  <si>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</si>
  <si>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</si>
  <si>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</si>
  <si>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</si>
  <si>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</si>
  <si>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</si>
  <si>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</si>
  <si>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</si>
  <si>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</si>
  <si>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</si>
  <si>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</si>
  <si>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</si>
  <si>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</si>
  <si>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</si>
  <si>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</si>
  <si>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</si>
  <si>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</si>
  <si>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</si>
  <si>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</si>
  <si>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</si>
  <si>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</si>
  <si>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</si>
  <si>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</si>
  <si>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</si>
  <si>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</si>
  <si>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</si>
  <si>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</si>
  <si>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</si>
  <si>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</si>
  <si>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</si>
  <si>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</si>
  <si>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</si>
  <si>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</si>
  <si>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</si>
  <si>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</si>
  <si>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</si>
  <si>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</si>
  <si>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</si>
  <si>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</si>
  <si>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</si>
  <si>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</si>
  <si>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</si>
  <si>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</si>
  <si>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</si>
  <si>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</si>
  <si>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</si>
  <si>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</si>
  <si>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</si>
  <si>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</si>
  <si>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</si>
  <si>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</si>
  <si>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</si>
  <si>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</si>
  <si>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</si>
  <si>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</si>
  <si>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</si>
  <si>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</si>
  <si>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</si>
  <si>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</si>
  <si>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</si>
  <si>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</si>
  <si>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</si>
  <si>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</si>
  <si>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</si>
  <si>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</si>
  <si>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</si>
  <si>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</si>
  <si>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</si>
  <si>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</si>
  <si>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</si>
  <si>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</si>
  <si>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</si>
  <si>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</si>
  <si>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</si>
  <si>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</si>
  <si>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</si>
  <si>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</si>
  <si>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</si>
  <si>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</si>
  <si>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</si>
  <si>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</si>
  <si>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</si>
  <si>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</si>
  <si>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</si>
  <si>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</si>
  <si>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</si>
  <si>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</si>
  <si>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</si>
  <si>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</si>
  <si>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</si>
  <si>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</si>
  <si>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</si>
  <si>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</si>
  <si>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</si>
  <si>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</si>
  <si>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</si>
  <si>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</si>
  <si>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</si>
  <si>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</si>
  <si>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</si>
  <si>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</si>
  <si>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</si>
  <si>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</si>
  <si>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</si>
  <si>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</si>
  <si>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</si>
  <si>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</si>
  <si>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</si>
  <si>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</si>
  <si>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</si>
  <si>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</si>
  <si>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</si>
  <si>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</si>
  <si>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</si>
  <si>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</si>
  <si>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</si>
  <si>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</si>
  <si>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</si>
  <si>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</si>
  <si>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</si>
  <si>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</si>
  <si>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</si>
  <si>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</si>
  <si>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</si>
  <si>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</si>
  <si>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</si>
  <si>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</si>
  <si>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</si>
  <si>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</si>
  <si>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</si>
  <si>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</si>
  <si>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</si>
  <si>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</si>
  <si>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</si>
  <si>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</si>
  <si>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</si>
  <si>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</si>
  <si>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</si>
  <si>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</si>
  <si>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</si>
  <si>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</si>
  <si>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</si>
  <si>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</si>
  <si>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</si>
  <si>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</si>
  <si>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</si>
  <si>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</si>
  <si>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</si>
  <si>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</si>
  <si>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</si>
  <si>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</si>
  <si>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</si>
  <si>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</si>
  <si>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</si>
  <si>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</si>
  <si>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</si>
  <si>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</si>
  <si>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</si>
  <si>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</si>
  <si>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</si>
  <si>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</si>
  <si>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</si>
  <si>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</si>
  <si>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</si>
  <si>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</si>
  <si>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</si>
  <si>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</si>
  <si>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</si>
  <si>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</si>
  <si>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</si>
  <si>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</si>
  <si>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</si>
  <si>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</si>
  <si>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</si>
  <si>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</si>
  <si>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</si>
  <si>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</si>
  <si>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</si>
  <si>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</si>
  <si>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</si>
  <si>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</si>
  <si>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</si>
  <si>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</si>
  <si>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</si>
  <si>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</si>
  <si>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</si>
  <si>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</si>
  <si>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</si>
  <si>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</si>
  <si>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</si>
  <si>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</si>
  <si>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</si>
  <si>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</si>
  <si>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</si>
  <si>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</si>
  <si>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</si>
  <si>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</si>
  <si>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</si>
  <si>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</si>
  <si>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</si>
  <si>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</si>
  <si>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</si>
  <si>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</si>
  <si>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</si>
  <si>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</si>
  <si>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</si>
  <si>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</si>
  <si>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</si>
  <si>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</si>
  <si>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</si>
  <si>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</si>
  <si>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</si>
  <si>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</si>
  <si>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</si>
  <si>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</si>
  <si>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</si>
  <si>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</si>
  <si>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</si>
  <si>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</si>
  <si>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</si>
  <si>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</si>
  <si>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</si>
  <si>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</si>
  <si>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</si>
  <si>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</si>
  <si>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</si>
  <si>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</si>
  <si>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</si>
  <si>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</si>
  <si>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</si>
  <si>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</si>
  <si>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</si>
  <si>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</si>
  <si>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</si>
  <si>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</si>
  <si>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</si>
  <si>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</si>
  <si>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</si>
  <si>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</si>
  <si>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</si>
  <si>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</si>
  <si>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</si>
  <si>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</si>
  <si>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</si>
  <si>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</si>
  <si>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</si>
  <si>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</si>
  <si>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</si>
  <si>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</si>
  <si>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</si>
  <si>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</si>
  <si>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</si>
  <si>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</si>
  <si>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</si>
  <si>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</si>
  <si>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</si>
  <si>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</si>
  <si>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</si>
  <si>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</si>
  <si>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</si>
  <si>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</si>
  <si>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</si>
  <si>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</si>
  <si>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</si>
  <si>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</si>
  <si>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</si>
  <si>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</si>
  <si>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</si>
  <si>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</si>
  <si>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</si>
  <si>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</si>
  <si>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</si>
  <si>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</si>
  <si>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</si>
  <si>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</si>
  <si>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</si>
  <si>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</si>
  <si>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</si>
  <si>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</si>
  <si>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</si>
  <si>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</si>
  <si>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</si>
  <si>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</si>
  <si>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</si>
  <si>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</si>
  <si>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</si>
  <si>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</si>
  <si>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</si>
  <si>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</si>
  <si>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</si>
  <si>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</si>
  <si>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</si>
  <si>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</si>
  <si>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</si>
  <si>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</si>
  <si>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</si>
  <si>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</si>
  <si>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</si>
  <si>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</si>
  <si>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</si>
  <si>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</si>
  <si>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</si>
  <si>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</si>
  <si>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</si>
  <si>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</si>
  <si>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</si>
  <si>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</si>
  <si>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</si>
  <si>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</si>
  <si>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</si>
  <si>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</si>
  <si>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</si>
  <si>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</si>
  <si>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</si>
  <si>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</si>
  <si>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</si>
  <si>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</si>
  <si>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</si>
  <si>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</si>
  <si>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</si>
  <si>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</si>
  <si>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</si>
  <si>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</si>
  <si>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</si>
  <si>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</si>
  <si>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</si>
  <si>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</si>
  <si>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</si>
  <si>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</si>
  <si>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</si>
  <si>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</si>
  <si>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</si>
  <si>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</si>
  <si>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</si>
  <si>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</si>
  <si>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</si>
  <si>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</si>
  <si>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</si>
  <si>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</si>
  <si>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</si>
  <si>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</si>
  <si>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</si>
  <si>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</si>
  <si>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</si>
  <si>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</si>
  <si>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</si>
  <si>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</si>
  <si>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</si>
  <si>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</si>
  <si>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</si>
  <si>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</si>
  <si>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</si>
  <si>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</si>
  <si>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</si>
  <si>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</si>
  <si>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</si>
  <si>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</si>
  <si>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</si>
  <si>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</si>
  <si>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</si>
  <si>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</si>
  <si>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</si>
  <si>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</si>
  <si>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</si>
  <si>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</si>
  <si>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</si>
  <si>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</si>
  <si>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</si>
  <si>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</si>
  <si>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</si>
  <si>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</si>
  <si>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</si>
  <si>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</si>
  <si>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</si>
  <si>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</si>
  <si>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</si>
  <si>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</si>
  <si>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</si>
  <si>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</si>
  <si>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</si>
  <si>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</si>
  <si>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</si>
  <si>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</si>
  <si>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</si>
  <si>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</si>
  <si>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</si>
  <si>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</si>
  <si>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</si>
  <si>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</si>
  <si>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</si>
  <si>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</si>
  <si>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</si>
  <si>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</si>
  <si>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</si>
  <si>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</si>
  <si>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</si>
  <si>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</si>
  <si>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</si>
  <si>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</si>
  <si>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</si>
  <si>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</si>
  <si>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</si>
  <si>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</si>
  <si>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</si>
  <si>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</si>
  <si>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</si>
  <si>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</si>
  <si>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</si>
  <si>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</si>
  <si>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</si>
  <si>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</si>
  <si>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</si>
  <si>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</si>
  <si>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</si>
  <si>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</si>
  <si>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</si>
  <si>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</si>
  <si>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</si>
  <si>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</si>
  <si>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</si>
  <si>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</si>
  <si>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</si>
  <si>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</si>
  <si>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</si>
  <si>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</si>
  <si>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</si>
  <si>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</si>
  <si>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</si>
  <si>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</si>
  <si>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</si>
  <si>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</si>
  <si>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</si>
  <si>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</si>
  <si>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</si>
  <si>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</si>
  <si>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</si>
  <si>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</si>
  <si>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</si>
  <si>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</si>
  <si>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</si>
  <si>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</si>
  <si>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</si>
  <si>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</si>
  <si>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</si>
  <si>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</si>
  <si>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</si>
  <si>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</si>
  <si>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</si>
  <si>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</si>
  <si>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</si>
  <si>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</si>
  <si>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</si>
  <si>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</si>
  <si>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</si>
  <si>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</si>
  <si>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</si>
  <si>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</si>
  <si>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</si>
  <si>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</si>
  <si>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</si>
  <si>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</si>
  <si>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</si>
  <si>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</si>
  <si>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</si>
  <si>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</si>
  <si>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</si>
  <si>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</si>
  <si>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</si>
  <si>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</si>
  <si>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</si>
  <si>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</si>
  <si>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</si>
  <si>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</si>
  <si>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</si>
  <si>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</si>
  <si>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</si>
  <si>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</si>
  <si>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</si>
  <si>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</si>
  <si>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</si>
  <si>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</si>
  <si>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</si>
  <si>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</si>
  <si>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</si>
  <si>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</si>
  <si>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</si>
  <si>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</si>
  <si>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</si>
  <si>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</si>
  <si>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</si>
  <si>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</si>
  <si>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</si>
  <si>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</si>
  <si>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</si>
  <si>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</si>
  <si>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</si>
  <si>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</si>
  <si>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</si>
  <si>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</si>
  <si>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</si>
  <si>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</si>
  <si>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</si>
  <si>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</si>
  <si>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</si>
  <si>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</si>
  <si>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</si>
  <si>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</si>
  <si>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</si>
  <si>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</si>
  <si>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</si>
  <si>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</si>
  <si>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</si>
  <si>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</si>
  <si>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</si>
  <si>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</si>
  <si>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</si>
  <si>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</si>
  <si>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</si>
  <si>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</si>
  <si>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</si>
  <si>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</si>
  <si>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</si>
  <si>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</si>
  <si>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</si>
  <si>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</si>
  <si>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</si>
  <si>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</si>
  <si>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</si>
  <si>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</si>
  <si>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</si>
  <si>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</si>
  <si>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</si>
  <si>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</si>
  <si>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</si>
  <si>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</si>
  <si>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</si>
  <si>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</si>
  <si>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</si>
  <si>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</si>
  <si>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</si>
  <si>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</si>
  <si>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</si>
  <si>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</si>
  <si>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</si>
  <si>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</si>
  <si>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</si>
  <si>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</si>
  <si>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</si>
  <si>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</si>
  <si>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</si>
  <si>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</si>
  <si>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</si>
  <si>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</si>
  <si>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</si>
  <si>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</si>
  <si>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</si>
  <si>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</si>
  <si>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</si>
  <si>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</si>
  <si>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</si>
  <si>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</si>
  <si>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</si>
  <si>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</si>
  <si>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</si>
  <si>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</si>
  <si>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</si>
  <si>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</si>
  <si>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</si>
  <si>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</si>
  <si>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</si>
  <si>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</si>
  <si>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</si>
  <si>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</si>
  <si>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</si>
  <si>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</si>
  <si>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</si>
  <si>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</si>
  <si>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</si>
  <si>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</si>
  <si>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</si>
  <si>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</si>
  <si>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</si>
  <si>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</si>
  <si>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</si>
  <si>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</si>
  <si>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</si>
  <si>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</si>
  <si>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</si>
  <si>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</si>
  <si>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</si>
  <si>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</si>
  <si>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</si>
  <si>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</si>
  <si>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</si>
  <si>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</si>
  <si>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</si>
  <si>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</si>
  <si>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</si>
  <si>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</si>
  <si>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</si>
  <si>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</si>
  <si>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</si>
  <si>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</si>
  <si>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</si>
  <si>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</si>
  <si>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</si>
  <si>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</si>
  <si>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</si>
  <si>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</si>
  <si>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</si>
  <si>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</si>
  <si>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</si>
  <si>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</si>
  <si>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</si>
  <si>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</si>
  <si>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</si>
  <si>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</si>
  <si>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</si>
  <si>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</si>
  <si>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</si>
  <si>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</si>
  <si>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</si>
  <si>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</si>
  <si>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</si>
  <si>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</si>
  <si>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</si>
  <si>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</si>
  <si>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</si>
  <si>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</si>
  <si>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</si>
  <si>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</si>
  <si>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</si>
  <si>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</si>
  <si>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</si>
  <si>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</si>
  <si>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</si>
  <si>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</si>
  <si>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</si>
  <si>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</si>
  <si>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</si>
  <si>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</si>
  <si>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</si>
  <si>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</si>
  <si>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</si>
  <si>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</si>
  <si>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</si>
  <si>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</si>
  <si>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</si>
  <si>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</si>
  <si>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</si>
  <si>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</si>
  <si>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</si>
  <si>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</si>
  <si>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</si>
  <si>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</si>
  <si>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</si>
  <si>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</si>
  <si>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</si>
  <si>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</si>
  <si>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</si>
  <si>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</si>
  <si>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</si>
  <si>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</si>
  <si>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</si>
  <si>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</si>
  <si>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</si>
  <si>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</si>
  <si>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</si>
  <si>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</si>
  <si>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</si>
  <si>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</si>
  <si>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</si>
  <si>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</si>
  <si>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</si>
  <si>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</si>
  <si>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</si>
  <si>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</si>
  <si>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</si>
  <si>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</si>
  <si>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</si>
  <si>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</si>
  <si>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</si>
  <si>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</si>
  <si>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</si>
  <si>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</si>
  <si>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</si>
  <si>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</si>
  <si>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</si>
  <si>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</si>
  <si>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</si>
  <si>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</si>
  <si>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</si>
  <si>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</si>
  <si>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</si>
  <si>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</si>
  <si>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</si>
  <si>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</si>
  <si>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</si>
  <si>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</si>
  <si>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</si>
  <si>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</si>
  <si>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</si>
  <si>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</si>
  <si>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</si>
  <si>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</si>
  <si>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</si>
  <si>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</si>
  <si>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</si>
  <si>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</si>
  <si>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</si>
  <si>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</si>
  <si>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</si>
  <si>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</si>
  <si>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</si>
  <si>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</si>
  <si>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</si>
  <si>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</si>
  <si>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</si>
  <si>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</si>
  <si>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</si>
  <si>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</si>
  <si>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31/08/2020</t>
  </si>
  <si>
    <t>Cut-off Date: 31/08/2020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</si>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</sst>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N14" sqref="N14"/>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L23" sqref="L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election activeCell="C94" sqref="C9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44074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27952.153571999999</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0.44232550286539873</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25062.971131999999</v>
      </c>
      <c r="E53" s="50"/>
      <c r="F53" s="159">
        <f>IF($C$58=0,"",IF(C53="[for completion]","",C53/$C$58))</f>
        <v>0.89663828826076108</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2889.18244</v>
      </c>
      <c r="E56" s="50"/>
      <c r="F56" s="167">
        <f t="shared" si="0"/>
        <v>0.10336171173923887</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27952.153571999999</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19.559999999999999</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139.76</v>
      </c>
      <c r="D70" s="184" t="s">
        <v>1341</v>
      </c>
      <c r="E70" s="21"/>
      <c r="F70" s="159">
        <f t="shared" ref="F70:F76" si="2">IF($C$77=0,"",IF(C70="[for completion]","",C70/$C$77))</f>
        <v>5.5763542788424512E-3</v>
      </c>
      <c r="G70" s="159" t="str">
        <f>IF($D$77=0,"",IF(D70="[Mark as ND1 if not relevant]","",D70/$D$77))</f>
        <v/>
      </c>
      <c r="H70" s="23"/>
      <c r="L70" s="23"/>
      <c r="M70" s="23"/>
      <c r="N70" s="55"/>
    </row>
    <row r="71" spans="1:14" x14ac:dyDescent="0.25">
      <c r="A71" s="25" t="s">
        <v>115</v>
      </c>
      <c r="B71" s="140" t="s">
        <v>1666</v>
      </c>
      <c r="C71" s="171">
        <v>206.06</v>
      </c>
      <c r="D71" s="184" t="s">
        <v>1341</v>
      </c>
      <c r="E71" s="21"/>
      <c r="F71" s="159">
        <f t="shared" si="2"/>
        <v>8.2216912041948743E-3</v>
      </c>
      <c r="G71" s="159" t="str">
        <f t="shared" ref="G71:G76" si="3">IF($D$77=0,"",IF(D71="[Mark as ND1 if not relevant]","",D71/$D$77))</f>
        <v/>
      </c>
      <c r="H71" s="23"/>
      <c r="L71" s="23"/>
      <c r="M71" s="23"/>
      <c r="N71" s="55"/>
    </row>
    <row r="72" spans="1:14" x14ac:dyDescent="0.25">
      <c r="A72" s="25" t="s">
        <v>116</v>
      </c>
      <c r="B72" s="139" t="s">
        <v>1667</v>
      </c>
      <c r="C72" s="171">
        <v>341.23</v>
      </c>
      <c r="D72" s="184" t="s">
        <v>1341</v>
      </c>
      <c r="E72" s="21"/>
      <c r="F72" s="159">
        <f t="shared" si="2"/>
        <v>1.361490677282062E-2</v>
      </c>
      <c r="G72" s="159" t="str">
        <f t="shared" si="3"/>
        <v/>
      </c>
      <c r="H72" s="23"/>
      <c r="L72" s="23"/>
      <c r="M72" s="23"/>
      <c r="N72" s="55"/>
    </row>
    <row r="73" spans="1:14" x14ac:dyDescent="0.25">
      <c r="A73" s="25" t="s">
        <v>117</v>
      </c>
      <c r="B73" s="139" t="s">
        <v>1668</v>
      </c>
      <c r="C73" s="171">
        <v>304.92</v>
      </c>
      <c r="D73" s="184" t="s">
        <v>1341</v>
      </c>
      <c r="E73" s="21"/>
      <c r="F73" s="159">
        <f t="shared" si="2"/>
        <v>1.2166155886552951E-2</v>
      </c>
      <c r="G73" s="159" t="str">
        <f t="shared" si="3"/>
        <v/>
      </c>
      <c r="H73" s="23"/>
      <c r="L73" s="23"/>
      <c r="M73" s="23"/>
      <c r="N73" s="55"/>
    </row>
    <row r="74" spans="1:14" x14ac:dyDescent="0.25">
      <c r="A74" s="25" t="s">
        <v>118</v>
      </c>
      <c r="B74" s="139" t="s">
        <v>1669</v>
      </c>
      <c r="C74" s="171">
        <v>359.53</v>
      </c>
      <c r="D74" s="184" t="s">
        <v>1341</v>
      </c>
      <c r="E74" s="21"/>
      <c r="F74" s="159">
        <f t="shared" si="2"/>
        <v>1.4345067643619249E-2</v>
      </c>
      <c r="G74" s="159" t="str">
        <f t="shared" si="3"/>
        <v/>
      </c>
      <c r="H74" s="23"/>
      <c r="L74" s="23"/>
      <c r="M74" s="23"/>
      <c r="N74" s="55"/>
    </row>
    <row r="75" spans="1:14" x14ac:dyDescent="0.25">
      <c r="A75" s="25" t="s">
        <v>119</v>
      </c>
      <c r="B75" s="139" t="s">
        <v>1670</v>
      </c>
      <c r="C75" s="171">
        <v>3195.69</v>
      </c>
      <c r="D75" s="184" t="s">
        <v>1341</v>
      </c>
      <c r="E75" s="21"/>
      <c r="F75" s="159">
        <f t="shared" si="2"/>
        <v>0.12750643678702084</v>
      </c>
      <c r="G75" s="159" t="str">
        <f t="shared" si="3"/>
        <v/>
      </c>
      <c r="H75" s="23"/>
      <c r="L75" s="23"/>
      <c r="M75" s="23"/>
      <c r="N75" s="55"/>
    </row>
    <row r="76" spans="1:14" x14ac:dyDescent="0.25">
      <c r="A76" s="25" t="s">
        <v>120</v>
      </c>
      <c r="B76" s="139" t="s">
        <v>1671</v>
      </c>
      <c r="C76" s="171">
        <v>20515.78</v>
      </c>
      <c r="D76" s="184" t="s">
        <v>1341</v>
      </c>
      <c r="E76" s="21"/>
      <c r="F76" s="159">
        <f t="shared" si="2"/>
        <v>0.81856938742694896</v>
      </c>
      <c r="G76" s="159" t="str">
        <f t="shared" si="3"/>
        <v/>
      </c>
      <c r="H76" s="23"/>
      <c r="L76" s="23"/>
      <c r="M76" s="23"/>
      <c r="N76" s="55"/>
    </row>
    <row r="77" spans="1:14" x14ac:dyDescent="0.25">
      <c r="A77" s="25" t="s">
        <v>121</v>
      </c>
      <c r="B77" s="59" t="s">
        <v>100</v>
      </c>
      <c r="C77" s="152">
        <f>SUM(C70:C76)</f>
        <v>25062.97</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3.2</v>
      </c>
      <c r="D89" s="171">
        <v>4.1410908016156878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5575.2231131199997</v>
      </c>
      <c r="D93" s="171">
        <v>87.68</v>
      </c>
      <c r="E93" s="21"/>
      <c r="F93" s="159">
        <f>IF($C$100=0,"",IF(C93="[for completion]","",IF(C93="","",C93/$C$100)))</f>
        <v>0.28768039140364687</v>
      </c>
      <c r="G93" s="159">
        <f>IF($D$100=0,"",IF(D93="[Mark as ND1 if not relevant]","",IF(D93="","",D93/$D$100)))</f>
        <v>4.5242703666716648E-3</v>
      </c>
      <c r="H93" s="23"/>
      <c r="L93" s="23"/>
      <c r="M93" s="23"/>
      <c r="N93" s="55"/>
    </row>
    <row r="94" spans="1:14" x14ac:dyDescent="0.25">
      <c r="A94" s="25" t="s">
        <v>143</v>
      </c>
      <c r="B94" s="140" t="s">
        <v>1666</v>
      </c>
      <c r="C94" s="171">
        <v>1826.9973</v>
      </c>
      <c r="D94" s="171">
        <v>5592.9404131199999</v>
      </c>
      <c r="E94" s="21"/>
      <c r="F94" s="159">
        <f t="shared" ref="F94:F99" si="6">IF($C$100=0,"",IF(C94="[for completion]","",IF(C94="","",C94/$C$100)))</f>
        <v>9.4272693252499332E-2</v>
      </c>
      <c r="G94" s="159">
        <f t="shared" ref="G94:G99" si="7">IF($D$100=0,"",IF(D94="[Mark as ND1 if not relevant]","",IF(D94="","",D94/$D$100)))</f>
        <v>0.28859460052051999</v>
      </c>
      <c r="H94" s="23"/>
      <c r="L94" s="23"/>
      <c r="M94" s="23"/>
      <c r="N94" s="55"/>
    </row>
    <row r="95" spans="1:14" x14ac:dyDescent="0.25">
      <c r="A95" s="25" t="s">
        <v>144</v>
      </c>
      <c r="B95" s="140" t="s">
        <v>1667</v>
      </c>
      <c r="C95" s="171">
        <v>2021.9094070000001</v>
      </c>
      <c r="D95" s="171">
        <v>1784.0374999999999</v>
      </c>
      <c r="E95" s="21"/>
      <c r="F95" s="159">
        <f t="shared" si="6"/>
        <v>0.10433011877491763</v>
      </c>
      <c r="G95" s="159">
        <f t="shared" si="7"/>
        <v>9.2055976212146437E-2</v>
      </c>
      <c r="H95" s="23"/>
      <c r="L95" s="23"/>
      <c r="M95" s="23"/>
      <c r="N95" s="55"/>
    </row>
    <row r="96" spans="1:14" x14ac:dyDescent="0.25">
      <c r="A96" s="25" t="s">
        <v>145</v>
      </c>
      <c r="B96" s="140" t="s">
        <v>1668</v>
      </c>
      <c r="C96" s="171">
        <v>2894.1763999999998</v>
      </c>
      <c r="D96" s="171">
        <v>2105.4483070000001</v>
      </c>
      <c r="E96" s="21"/>
      <c r="F96" s="159">
        <f t="shared" si="6"/>
        <v>0.14933892019206749</v>
      </c>
      <c r="G96" s="159">
        <f t="shared" si="7"/>
        <v>0.10864070921440609</v>
      </c>
      <c r="H96" s="23"/>
      <c r="L96" s="23"/>
      <c r="M96" s="23"/>
      <c r="N96" s="55"/>
    </row>
    <row r="97" spans="1:14" x14ac:dyDescent="0.25">
      <c r="A97" s="25" t="s">
        <v>146</v>
      </c>
      <c r="B97" s="140" t="s">
        <v>1669</v>
      </c>
      <c r="C97" s="171">
        <v>2459.8024740000001</v>
      </c>
      <c r="D97" s="171">
        <v>2834.55</v>
      </c>
      <c r="E97" s="21"/>
      <c r="F97" s="159">
        <f t="shared" si="6"/>
        <v>0.12692531296742526</v>
      </c>
      <c r="G97" s="159">
        <f t="shared" si="7"/>
        <v>0.1462622099435352</v>
      </c>
      <c r="H97" s="23"/>
      <c r="L97" s="23"/>
      <c r="M97" s="23"/>
    </row>
    <row r="98" spans="1:14" x14ac:dyDescent="0.25">
      <c r="A98" s="25" t="s">
        <v>147</v>
      </c>
      <c r="B98" s="140" t="s">
        <v>1670</v>
      </c>
      <c r="C98" s="171">
        <v>4420.8648000000003</v>
      </c>
      <c r="D98" s="171">
        <v>6794.317274</v>
      </c>
      <c r="E98" s="21"/>
      <c r="F98" s="159">
        <f t="shared" si="6"/>
        <v>0.22811573459970183</v>
      </c>
      <c r="G98" s="159">
        <f t="shared" si="7"/>
        <v>0.35058540493297907</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0.99999999999999989</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27952.153571999999</v>
      </c>
      <c r="D119" s="171">
        <f>C38</f>
        <v>27952.153571999999</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27952.153571999999</v>
      </c>
      <c r="D129" s="150">
        <f>SUM(D112:D128)</f>
        <v>27952.153571999999</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10036.493101900001</v>
      </c>
      <c r="D138" s="171">
        <v>9180.4350740000009</v>
      </c>
      <c r="E138" s="51"/>
      <c r="F138" s="159">
        <f>IF($C$155=0,"",IF(C138="[for completion]","",IF(C138="","",C138/$C$155)))</f>
        <v>0.49735858601585742</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0.44959790160260305</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136.44542609000001</v>
      </c>
      <c r="D149" s="171">
        <v>167.31151312</v>
      </c>
      <c r="E149" s="42"/>
      <c r="F149" s="159">
        <f t="shared" si="22"/>
        <v>6.7615554058027116E-3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933.95098625000003</v>
      </c>
      <c r="D153" s="171">
        <v>959.47190699999999</v>
      </c>
      <c r="E153" s="42"/>
      <c r="F153" s="159">
        <f t="shared" si="22"/>
        <v>4.6281956975736845E-2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20179.591514240001</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14104.591514240001</v>
      </c>
      <c r="D164" s="171">
        <v>13304.920494119999</v>
      </c>
      <c r="E164" s="63"/>
      <c r="F164" s="159">
        <f>IF($C$167=0,"",IF(C164="[for completion]","",IF(C164="","",C164/$C$167)))</f>
        <v>0.69895327188793221</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0.30104672811206779</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20179.591514240001</v>
      </c>
      <c r="D167" s="162">
        <f>SUM(D164:D166)</f>
        <v>19379.920494120001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2889.18244</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2889.18244</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2889.18244</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2889.18244</v>
      </c>
      <c r="E207" s="53"/>
      <c r="F207" s="159"/>
      <c r="G207" s="53"/>
      <c r="H207" s="23"/>
      <c r="L207" s="23"/>
      <c r="M207" s="23"/>
      <c r="N207" s="55"/>
    </row>
    <row r="208" spans="1:14" x14ac:dyDescent="0.25">
      <c r="A208" s="25" t="s">
        <v>291</v>
      </c>
      <c r="B208" s="59" t="s">
        <v>100</v>
      </c>
      <c r="C208" s="152">
        <f>SUM(C193:C206)</f>
        <v>2889.18244</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2889.18244</v>
      </c>
      <c r="E217" s="63"/>
      <c r="F217" s="159">
        <f>IF($C$38=0,"",IF(C217="[for completion]","",IF(C217="","",C217/$C$38)))</f>
        <v>0.10336171173923887</v>
      </c>
      <c r="G217" s="159">
        <f>IF($C$39=0,"",IF(C217="[for completion]","",IF(C217="","",C217/$C$39)))</f>
        <v>0.1490812328613261</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2889.18244</v>
      </c>
      <c r="E220" s="63"/>
      <c r="F220" s="144">
        <f>SUM(F217:F219)</f>
        <v>0.10336171173923887</v>
      </c>
      <c r="G220" s="144">
        <f>SUM(G217:G219)</f>
        <v>0.1490812328613261</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25450.376345000001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C180" sqref="C18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25062.97</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25062.97</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236354</v>
      </c>
      <c r="D28" s="171">
        <v>0</v>
      </c>
      <c r="F28" s="171">
        <f>C28</f>
        <v>236354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0.12403656796597726</v>
      </c>
      <c r="D99" s="142">
        <v>0</v>
      </c>
      <c r="E99" s="142"/>
      <c r="F99" s="180">
        <f>C99</f>
        <v>0.12403656796597726</v>
      </c>
      <c r="G99" s="108"/>
    </row>
    <row r="100" spans="1:7" x14ac:dyDescent="0.25">
      <c r="A100" s="108" t="s">
        <v>609</v>
      </c>
      <c r="B100" s="129" t="s">
        <v>1735</v>
      </c>
      <c r="C100" s="180">
        <v>4.6610893579715242E-2</v>
      </c>
      <c r="D100" s="142">
        <v>0</v>
      </c>
      <c r="E100" s="142"/>
      <c r="F100" s="180">
        <f t="shared" ref="F100:F110" si="1">C100</f>
        <v>4.6610893579715242E-2</v>
      </c>
      <c r="G100" s="108"/>
    </row>
    <row r="101" spans="1:7" x14ac:dyDescent="0.25">
      <c r="A101" s="108" t="s">
        <v>610</v>
      </c>
      <c r="B101" s="129" t="s">
        <v>1736</v>
      </c>
      <c r="C101" s="180">
        <v>0.20572350297086195</v>
      </c>
      <c r="D101" s="142">
        <v>0</v>
      </c>
      <c r="E101" s="142"/>
      <c r="F101" s="180">
        <f t="shared" si="1"/>
        <v>0.20572350297086195</v>
      </c>
      <c r="G101" s="108"/>
    </row>
    <row r="102" spans="1:7" x14ac:dyDescent="0.25">
      <c r="A102" s="108" t="s">
        <v>611</v>
      </c>
      <c r="B102" s="129" t="s">
        <v>1737</v>
      </c>
      <c r="C102" s="180">
        <v>1.8611767667739549E-2</v>
      </c>
      <c r="D102" s="142">
        <v>0</v>
      </c>
      <c r="E102" s="142"/>
      <c r="F102" s="180">
        <f t="shared" si="1"/>
        <v>1.8611767667739549E-2</v>
      </c>
      <c r="G102" s="108"/>
    </row>
    <row r="103" spans="1:7" x14ac:dyDescent="0.25">
      <c r="A103" s="108" t="s">
        <v>612</v>
      </c>
      <c r="B103" s="129" t="s">
        <v>1738</v>
      </c>
      <c r="C103" s="180">
        <v>6.9725665460167591E-2</v>
      </c>
      <c r="D103" s="142">
        <v>0</v>
      </c>
      <c r="E103" s="142"/>
      <c r="F103" s="180">
        <f t="shared" si="1"/>
        <v>6.9725665460167591E-2</v>
      </c>
      <c r="G103" s="108"/>
    </row>
    <row r="104" spans="1:7" x14ac:dyDescent="0.25">
      <c r="A104" s="108" t="s">
        <v>613</v>
      </c>
      <c r="B104" s="129" t="s">
        <v>1739</v>
      </c>
      <c r="C104" s="180">
        <v>3.6673620062566255E-2</v>
      </c>
      <c r="D104" s="142">
        <v>0</v>
      </c>
      <c r="E104" s="142"/>
      <c r="F104" s="180">
        <f t="shared" si="1"/>
        <v>3.6673620062566255E-2</v>
      </c>
      <c r="G104" s="108"/>
    </row>
    <row r="105" spans="1:7" x14ac:dyDescent="0.25">
      <c r="A105" s="108" t="s">
        <v>614</v>
      </c>
      <c r="B105" s="129" t="s">
        <v>1740</v>
      </c>
      <c r="C105" s="180">
        <v>0.21597555267869017</v>
      </c>
      <c r="D105" s="142">
        <v>0</v>
      </c>
      <c r="E105" s="142"/>
      <c r="F105" s="180">
        <f t="shared" si="1"/>
        <v>0.21597555267869017</v>
      </c>
      <c r="G105" s="108"/>
    </row>
    <row r="106" spans="1:7" x14ac:dyDescent="0.25">
      <c r="A106" s="108" t="s">
        <v>615</v>
      </c>
      <c r="B106" s="129" t="s">
        <v>1741</v>
      </c>
      <c r="C106" s="180">
        <v>8.0666264082615208E-2</v>
      </c>
      <c r="D106" s="142">
        <v>0</v>
      </c>
      <c r="E106" s="142"/>
      <c r="F106" s="180">
        <f t="shared" si="1"/>
        <v>8.0666264082615208E-2</v>
      </c>
      <c r="G106" s="108"/>
    </row>
    <row r="107" spans="1:7" x14ac:dyDescent="0.25">
      <c r="A107" s="108" t="s">
        <v>616</v>
      </c>
      <c r="B107" s="129" t="s">
        <v>1742</v>
      </c>
      <c r="C107" s="180">
        <v>7.9649105910671134E-2</v>
      </c>
      <c r="D107" s="142">
        <v>0</v>
      </c>
      <c r="E107" s="142"/>
      <c r="F107" s="180">
        <f t="shared" si="1"/>
        <v>7.9649105910671134E-2</v>
      </c>
      <c r="G107" s="108"/>
    </row>
    <row r="108" spans="1:7" x14ac:dyDescent="0.25">
      <c r="A108" s="108" t="s">
        <v>617</v>
      </c>
      <c r="B108" s="129" t="s">
        <v>1743</v>
      </c>
      <c r="C108" s="180">
        <v>2.910768054477612E-2</v>
      </c>
      <c r="D108" s="142">
        <v>0</v>
      </c>
      <c r="E108" s="142"/>
      <c r="F108" s="180">
        <f t="shared" si="1"/>
        <v>2.910768054477612E-2</v>
      </c>
      <c r="G108" s="108"/>
    </row>
    <row r="109" spans="1:7" x14ac:dyDescent="0.25">
      <c r="A109" s="108" t="s">
        <v>618</v>
      </c>
      <c r="B109" s="129" t="s">
        <v>1744</v>
      </c>
      <c r="C109" s="180">
        <v>4.9103107028843122E-2</v>
      </c>
      <c r="D109" s="142">
        <v>0</v>
      </c>
      <c r="E109" s="142"/>
      <c r="F109" s="180">
        <f t="shared" si="1"/>
        <v>4.9103107028843122E-2</v>
      </c>
      <c r="G109" s="108"/>
    </row>
    <row r="110" spans="1:7" x14ac:dyDescent="0.25">
      <c r="A110" s="108" t="s">
        <v>619</v>
      </c>
      <c r="B110" s="129" t="s">
        <v>1745</v>
      </c>
      <c r="C110" s="180">
        <v>4.4116272047376379E-2</v>
      </c>
      <c r="D110" s="142">
        <v>0</v>
      </c>
      <c r="E110" s="142"/>
      <c r="F110" s="180">
        <f t="shared" si="1"/>
        <v>4.4116272047376379E-2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0.71523777784594211</v>
      </c>
      <c r="D150" s="180">
        <v>0</v>
      </c>
      <c r="E150" s="143"/>
      <c r="F150" s="180">
        <f>C150</f>
        <v>0.71523777784594211</v>
      </c>
    </row>
    <row r="151" spans="1:7" x14ac:dyDescent="0.25">
      <c r="A151" s="108" t="s">
        <v>642</v>
      </c>
      <c r="B151" s="108" t="s">
        <v>643</v>
      </c>
      <c r="C151" s="180">
        <v>0.28476222215405789</v>
      </c>
      <c r="D151" s="180">
        <v>0</v>
      </c>
      <c r="E151" s="143"/>
      <c r="F151" s="180">
        <f>C151</f>
        <v>0.28476222215405789</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0.13225755565318059</v>
      </c>
      <c r="D160" s="180">
        <v>0</v>
      </c>
      <c r="E160" s="143"/>
      <c r="F160" s="180">
        <f>C160</f>
        <v>0.13225755565318059</v>
      </c>
    </row>
    <row r="161" spans="1:7" x14ac:dyDescent="0.25">
      <c r="A161" s="108" t="s">
        <v>654</v>
      </c>
      <c r="B161" s="108" t="s">
        <v>655</v>
      </c>
      <c r="C161" s="180">
        <v>0.71944551462643158</v>
      </c>
      <c r="D161" s="180">
        <v>0</v>
      </c>
      <c r="E161" s="143"/>
      <c r="F161" s="180">
        <f>C161</f>
        <v>0.71944551462643158</v>
      </c>
    </row>
    <row r="162" spans="1:7" x14ac:dyDescent="0.25">
      <c r="A162" s="108" t="s">
        <v>656</v>
      </c>
      <c r="B162" s="108" t="s">
        <v>98</v>
      </c>
      <c r="C162" s="180">
        <v>0.14829692972038783</v>
      </c>
      <c r="D162" s="180">
        <v>0</v>
      </c>
      <c r="E162" s="143"/>
      <c r="F162" s="180">
        <f>C162</f>
        <v>0.14829692972038783</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0.11940149429778844</v>
      </c>
      <c r="D170" s="180">
        <v>0</v>
      </c>
      <c r="E170" s="143"/>
      <c r="F170" s="180">
        <f>C170</f>
        <v>0.11940149429778844</v>
      </c>
    </row>
    <row r="171" spans="1:7" x14ac:dyDescent="0.25">
      <c r="A171" s="108" t="s">
        <v>666</v>
      </c>
      <c r="B171" s="130" t="s">
        <v>667</v>
      </c>
      <c r="C171" s="180">
        <v>0.2618420728682026</v>
      </c>
      <c r="D171" s="180">
        <v>0</v>
      </c>
      <c r="E171" s="143"/>
      <c r="F171" s="180">
        <f>C171</f>
        <v>0.2618420728682026</v>
      </c>
    </row>
    <row r="172" spans="1:7" x14ac:dyDescent="0.25">
      <c r="A172" s="108" t="s">
        <v>668</v>
      </c>
      <c r="B172" s="130" t="s">
        <v>669</v>
      </c>
      <c r="C172" s="180">
        <v>0.13533052675723309</v>
      </c>
      <c r="D172" s="180">
        <v>0</v>
      </c>
      <c r="E172" s="142"/>
      <c r="F172" s="180">
        <f>C172</f>
        <v>0.13533052675723309</v>
      </c>
    </row>
    <row r="173" spans="1:7" x14ac:dyDescent="0.25">
      <c r="A173" s="108" t="s">
        <v>670</v>
      </c>
      <c r="B173" s="130" t="s">
        <v>671</v>
      </c>
      <c r="C173" s="180">
        <v>0.14255999224384702</v>
      </c>
      <c r="D173" s="180">
        <v>0</v>
      </c>
      <c r="E173" s="142"/>
      <c r="F173" s="180">
        <f>C173</f>
        <v>0.14255999224384702</v>
      </c>
    </row>
    <row r="174" spans="1:7" x14ac:dyDescent="0.25">
      <c r="A174" s="108" t="s">
        <v>672</v>
      </c>
      <c r="B174" s="130" t="s">
        <v>673</v>
      </c>
      <c r="C174" s="180">
        <v>0.34086591383292886</v>
      </c>
      <c r="D174" s="180">
        <v>0</v>
      </c>
      <c r="E174" s="142"/>
      <c r="F174" s="180">
        <f>C174</f>
        <v>0.34086591383292886</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106.03997</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25.064899</v>
      </c>
      <c r="D190" s="171">
        <v>45008</v>
      </c>
      <c r="E190" s="135"/>
      <c r="F190" s="167">
        <f>IF($C$214=0,"",IF(C190="[for completion]","",IF(C190="","",C190/$C$214)))</f>
        <v>1.0000769209280805E-3</v>
      </c>
      <c r="G190" s="167">
        <f>IF($D$214=0,"",IF(D190="[for completion]","",IF(D190="","",D190/$D$214)))</f>
        <v>0.19042622506917589</v>
      </c>
    </row>
    <row r="191" spans="1:7" x14ac:dyDescent="0.25">
      <c r="A191" s="108" t="s">
        <v>693</v>
      </c>
      <c r="B191" s="129" t="s">
        <v>1747</v>
      </c>
      <c r="C191" s="171">
        <v>58.152085999999997</v>
      </c>
      <c r="D191" s="171">
        <v>7823</v>
      </c>
      <c r="E191" s="135"/>
      <c r="F191" s="167">
        <f t="shared" ref="F191:F213" si="2">IF($C$214=0,"",IF(C191="[for completion]","",IF(C191="","",C191/$C$214)))</f>
        <v>2.3202391165599722E-3</v>
      </c>
      <c r="G191" s="167">
        <f t="shared" ref="G191:G213" si="3">IF($D$214=0,"",IF(D191="[for completion]","",IF(D191="","",D191/$D$214)))</f>
        <v>3.3098657099097116E-2</v>
      </c>
    </row>
    <row r="192" spans="1:7" x14ac:dyDescent="0.25">
      <c r="A192" s="108" t="s">
        <v>694</v>
      </c>
      <c r="B192" s="129" t="s">
        <v>1748</v>
      </c>
      <c r="C192" s="171">
        <v>299.52735100000001</v>
      </c>
      <c r="D192" s="171">
        <v>17359</v>
      </c>
      <c r="E192" s="135"/>
      <c r="F192" s="167">
        <f t="shared" si="2"/>
        <v>1.1950991341390379E-2</v>
      </c>
      <c r="G192" s="167">
        <f t="shared" si="3"/>
        <v>7.3444917369708151E-2</v>
      </c>
    </row>
    <row r="193" spans="1:7" x14ac:dyDescent="0.25">
      <c r="A193" s="108" t="s">
        <v>695</v>
      </c>
      <c r="B193" s="129" t="s">
        <v>1749</v>
      </c>
      <c r="C193" s="171">
        <v>924.12684400000001</v>
      </c>
      <c r="D193" s="171">
        <v>24642</v>
      </c>
      <c r="E193" s="135"/>
      <c r="F193" s="167">
        <f t="shared" si="2"/>
        <v>3.6872198395633049E-2</v>
      </c>
      <c r="G193" s="167">
        <f t="shared" si="3"/>
        <v>0.10425886593838056</v>
      </c>
    </row>
    <row r="194" spans="1:7" x14ac:dyDescent="0.25">
      <c r="A194" s="108" t="s">
        <v>696</v>
      </c>
      <c r="B194" s="129" t="s">
        <v>1750</v>
      </c>
      <c r="C194" s="171">
        <v>1495.7435089999999</v>
      </c>
      <c r="D194" s="171">
        <v>23927</v>
      </c>
      <c r="E194" s="135"/>
      <c r="F194" s="167">
        <f t="shared" si="2"/>
        <v>5.9679417139437994E-2</v>
      </c>
      <c r="G194" s="167">
        <f t="shared" si="3"/>
        <v>0.10123374260642934</v>
      </c>
    </row>
    <row r="195" spans="1:7" x14ac:dyDescent="0.25">
      <c r="A195" s="108" t="s">
        <v>697</v>
      </c>
      <c r="B195" s="129" t="s">
        <v>1751</v>
      </c>
      <c r="C195" s="171">
        <v>1954.6751420000001</v>
      </c>
      <c r="D195" s="171">
        <v>22376</v>
      </c>
      <c r="E195" s="135"/>
      <c r="F195" s="167">
        <f t="shared" si="2"/>
        <v>7.7990559524138442E-2</v>
      </c>
      <c r="G195" s="167">
        <f t="shared" si="3"/>
        <v>9.4671551994042841E-2</v>
      </c>
    </row>
    <row r="196" spans="1:7" x14ac:dyDescent="0.25">
      <c r="A196" s="108" t="s">
        <v>698</v>
      </c>
      <c r="B196" s="129" t="s">
        <v>1752</v>
      </c>
      <c r="C196" s="171">
        <v>4261.0534310000003</v>
      </c>
      <c r="D196" s="171">
        <v>34557</v>
      </c>
      <c r="E196" s="135"/>
      <c r="F196" s="167">
        <f t="shared" si="2"/>
        <v>0.17001389852735943</v>
      </c>
      <c r="G196" s="167">
        <f t="shared" si="3"/>
        <v>0.14620865312201189</v>
      </c>
    </row>
    <row r="197" spans="1:7" x14ac:dyDescent="0.25">
      <c r="A197" s="108" t="s">
        <v>699</v>
      </c>
      <c r="B197" s="129" t="s">
        <v>1753</v>
      </c>
      <c r="C197" s="171">
        <v>3765.5478659999999</v>
      </c>
      <c r="D197" s="171">
        <v>21795</v>
      </c>
      <c r="E197" s="135"/>
      <c r="F197" s="167">
        <f t="shared" si="2"/>
        <v>0.15024347456722581</v>
      </c>
      <c r="G197" s="167">
        <f t="shared" si="3"/>
        <v>9.2213374852974775E-2</v>
      </c>
    </row>
    <row r="198" spans="1:7" x14ac:dyDescent="0.25">
      <c r="A198" s="108" t="s">
        <v>700</v>
      </c>
      <c r="B198" s="129" t="s">
        <v>1754</v>
      </c>
      <c r="C198" s="171">
        <v>3201.8145500000001</v>
      </c>
      <c r="D198" s="171">
        <v>14330</v>
      </c>
      <c r="E198" s="135"/>
      <c r="F198" s="167">
        <f t="shared" si="2"/>
        <v>0.12775079750158685</v>
      </c>
      <c r="G198" s="167">
        <f t="shared" si="3"/>
        <v>6.0629394890714776E-2</v>
      </c>
    </row>
    <row r="199" spans="1:7" x14ac:dyDescent="0.25">
      <c r="A199" s="108" t="s">
        <v>701</v>
      </c>
      <c r="B199" s="129" t="s">
        <v>1755</v>
      </c>
      <c r="C199" s="171">
        <v>2463.74449</v>
      </c>
      <c r="D199" s="171">
        <v>9028</v>
      </c>
      <c r="E199" s="129"/>
      <c r="F199" s="167">
        <f t="shared" si="2"/>
        <v>9.8302171635031271E-2</v>
      </c>
      <c r="G199" s="167">
        <f t="shared" si="3"/>
        <v>3.8196941875322611E-2</v>
      </c>
    </row>
    <row r="200" spans="1:7" x14ac:dyDescent="0.25">
      <c r="A200" s="108" t="s">
        <v>702</v>
      </c>
      <c r="B200" s="129" t="s">
        <v>1756</v>
      </c>
      <c r="C200" s="171">
        <v>1736.2888049999999</v>
      </c>
      <c r="D200" s="171">
        <v>5382</v>
      </c>
      <c r="E200" s="129"/>
      <c r="F200" s="167">
        <f t="shared" si="2"/>
        <v>6.9277054016706627E-2</v>
      </c>
      <c r="G200" s="167">
        <f t="shared" si="3"/>
        <v>2.2770928353232862E-2</v>
      </c>
    </row>
    <row r="201" spans="1:7" x14ac:dyDescent="0.25">
      <c r="A201" s="108" t="s">
        <v>703</v>
      </c>
      <c r="B201" s="129" t="s">
        <v>1757</v>
      </c>
      <c r="C201" s="171">
        <v>1201.003788</v>
      </c>
      <c r="D201" s="171">
        <v>3224</v>
      </c>
      <c r="E201" s="129"/>
      <c r="F201" s="167">
        <f t="shared" si="2"/>
        <v>4.7919449838038482E-2</v>
      </c>
      <c r="G201" s="167">
        <f t="shared" si="3"/>
        <v>1.3640556114980072E-2</v>
      </c>
    </row>
    <row r="202" spans="1:7" x14ac:dyDescent="0.25">
      <c r="A202" s="108" t="s">
        <v>704</v>
      </c>
      <c r="B202" s="129" t="s">
        <v>1758</v>
      </c>
      <c r="C202" s="171">
        <v>879.86907900000006</v>
      </c>
      <c r="D202" s="171">
        <v>2081</v>
      </c>
      <c r="E202" s="129"/>
      <c r="F202" s="167">
        <f t="shared" si="2"/>
        <v>3.5106335730542775E-2</v>
      </c>
      <c r="G202" s="167">
        <f t="shared" si="3"/>
        <v>8.8045897255811193E-3</v>
      </c>
    </row>
    <row r="203" spans="1:7" x14ac:dyDescent="0.25">
      <c r="A203" s="108" t="s">
        <v>705</v>
      </c>
      <c r="B203" s="129" t="s">
        <v>1759</v>
      </c>
      <c r="C203" s="171">
        <v>728.18205899999998</v>
      </c>
      <c r="D203" s="171">
        <v>1532</v>
      </c>
      <c r="E203" s="129"/>
      <c r="F203" s="167">
        <f t="shared" si="2"/>
        <v>2.9054099577253023E-2</v>
      </c>
      <c r="G203" s="167">
        <f t="shared" si="3"/>
        <v>6.4818027196493393E-3</v>
      </c>
    </row>
    <row r="204" spans="1:7" x14ac:dyDescent="0.25">
      <c r="A204" s="108" t="s">
        <v>706</v>
      </c>
      <c r="B204" s="129" t="s">
        <v>1760</v>
      </c>
      <c r="C204" s="171">
        <v>968.60127799999998</v>
      </c>
      <c r="D204" s="171">
        <v>1790</v>
      </c>
      <c r="E204" s="129"/>
      <c r="F204" s="167">
        <f t="shared" si="2"/>
        <v>3.8646706045344273E-2</v>
      </c>
      <c r="G204" s="167">
        <f t="shared" si="3"/>
        <v>7.573385684185586E-3</v>
      </c>
    </row>
    <row r="205" spans="1:7" x14ac:dyDescent="0.25">
      <c r="A205" s="108" t="s">
        <v>707</v>
      </c>
      <c r="B205" s="129" t="s">
        <v>1761</v>
      </c>
      <c r="C205" s="171">
        <v>449.69093900000001</v>
      </c>
      <c r="D205" s="171">
        <v>699</v>
      </c>
      <c r="F205" s="167">
        <f t="shared" si="2"/>
        <v>1.7942443320612511E-2</v>
      </c>
      <c r="G205" s="167">
        <f t="shared" si="3"/>
        <v>2.9574282643830864E-3</v>
      </c>
    </row>
    <row r="206" spans="1:7" x14ac:dyDescent="0.25">
      <c r="A206" s="108" t="s">
        <v>708</v>
      </c>
      <c r="B206" s="129" t="s">
        <v>1762</v>
      </c>
      <c r="C206" s="171">
        <v>306.98627299999998</v>
      </c>
      <c r="D206" s="171">
        <v>413</v>
      </c>
      <c r="E206" s="124"/>
      <c r="F206" s="167">
        <f t="shared" si="2"/>
        <v>1.2248598594753048E-2</v>
      </c>
      <c r="G206" s="167">
        <f t="shared" si="3"/>
        <v>1.747378931602596E-3</v>
      </c>
    </row>
    <row r="207" spans="1:7" x14ac:dyDescent="0.25">
      <c r="A207" s="108" t="s">
        <v>709</v>
      </c>
      <c r="B207" s="129" t="s">
        <v>1763</v>
      </c>
      <c r="C207" s="171">
        <v>194.96040199999999</v>
      </c>
      <c r="D207" s="171">
        <v>231</v>
      </c>
      <c r="E207" s="124"/>
      <c r="F207" s="167">
        <f t="shared" si="2"/>
        <v>7.7788224295282718E-3</v>
      </c>
      <c r="G207" s="167">
        <f t="shared" si="3"/>
        <v>9.7734753801501139E-4</v>
      </c>
    </row>
    <row r="208" spans="1:7" x14ac:dyDescent="0.25">
      <c r="A208" s="108" t="s">
        <v>710</v>
      </c>
      <c r="B208" s="129" t="s">
        <v>1764</v>
      </c>
      <c r="C208" s="171">
        <v>147.93834200000001</v>
      </c>
      <c r="D208" s="171">
        <v>157</v>
      </c>
      <c r="E208" s="124"/>
      <c r="F208" s="167">
        <f t="shared" si="2"/>
        <v>5.9026657779297376E-3</v>
      </c>
      <c r="G208" s="167">
        <f t="shared" si="3"/>
        <v>6.6425785051236704E-4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25062.971132999999</v>
      </c>
      <c r="D214" s="172">
        <f>SUM(D190:D213)</f>
        <v>236354</v>
      </c>
      <c r="E214" s="124"/>
      <c r="F214" s="173">
        <f>SUM(F190:F213)</f>
        <v>1</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0.61129999999999995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4258.2316870000004</v>
      </c>
      <c r="D219" s="171">
        <v>90023</v>
      </c>
      <c r="F219" s="167">
        <f t="shared" ref="F219:F233" si="4">IF($C$227=0,"",IF(C219="[for completion]","",C219/$C$227))</f>
        <v>0.169901312354514</v>
      </c>
      <c r="G219" s="167">
        <f t="shared" ref="G219:G233" si="5">IF($D$227=0,"",IF(D219="[for completion]","",D219/$D$227))</f>
        <v>0.38088206673041286</v>
      </c>
    </row>
    <row r="220" spans="1:7" x14ac:dyDescent="0.25">
      <c r="A220" s="108" t="s">
        <v>723</v>
      </c>
      <c r="B220" s="108" t="s">
        <v>724</v>
      </c>
      <c r="C220" s="171">
        <v>3184.113104</v>
      </c>
      <c r="D220" s="171">
        <v>29195</v>
      </c>
      <c r="F220" s="167">
        <f t="shared" si="4"/>
        <v>0.12704451866871966</v>
      </c>
      <c r="G220" s="167">
        <f t="shared" si="5"/>
        <v>0.12352234360323922</v>
      </c>
    </row>
    <row r="221" spans="1:7" x14ac:dyDescent="0.25">
      <c r="A221" s="108" t="s">
        <v>725</v>
      </c>
      <c r="B221" s="108" t="s">
        <v>726</v>
      </c>
      <c r="C221" s="171">
        <v>3656.7799479999999</v>
      </c>
      <c r="D221" s="171">
        <v>29013</v>
      </c>
      <c r="F221" s="167">
        <f t="shared" si="4"/>
        <v>0.14590368909555093</v>
      </c>
      <c r="G221" s="167">
        <f t="shared" si="5"/>
        <v>0.12275231220965162</v>
      </c>
    </row>
    <row r="222" spans="1:7" x14ac:dyDescent="0.25">
      <c r="A222" s="108" t="s">
        <v>727</v>
      </c>
      <c r="B222" s="108" t="s">
        <v>728</v>
      </c>
      <c r="C222" s="171">
        <v>4049.4292190000001</v>
      </c>
      <c r="D222" s="171">
        <v>28166</v>
      </c>
      <c r="F222" s="167">
        <f t="shared" si="4"/>
        <v>0.16157019842185366</v>
      </c>
      <c r="G222" s="167">
        <f t="shared" si="5"/>
        <v>0.11916870457026325</v>
      </c>
    </row>
    <row r="223" spans="1:7" x14ac:dyDescent="0.25">
      <c r="A223" s="108" t="s">
        <v>729</v>
      </c>
      <c r="B223" s="108" t="s">
        <v>730</v>
      </c>
      <c r="C223" s="171">
        <v>4564.0935129999998</v>
      </c>
      <c r="D223" s="171">
        <v>28586</v>
      </c>
      <c r="F223" s="167">
        <f t="shared" si="4"/>
        <v>0.18210504607694072</v>
      </c>
      <c r="G223" s="167">
        <f t="shared" si="5"/>
        <v>0.12094570009392691</v>
      </c>
    </row>
    <row r="224" spans="1:7" x14ac:dyDescent="0.25">
      <c r="A224" s="108" t="s">
        <v>731</v>
      </c>
      <c r="B224" s="108" t="s">
        <v>732</v>
      </c>
      <c r="C224" s="171">
        <v>4470.3555939999997</v>
      </c>
      <c r="D224" s="171">
        <v>25011</v>
      </c>
      <c r="F224" s="167">
        <f t="shared" si="4"/>
        <v>0.17836495004033884</v>
      </c>
      <c r="G224" s="167">
        <f t="shared" si="5"/>
        <v>0.10582008343417078</v>
      </c>
    </row>
    <row r="225" spans="1:7" x14ac:dyDescent="0.25">
      <c r="A225" s="108" t="s">
        <v>733</v>
      </c>
      <c r="B225" s="108" t="s">
        <v>734</v>
      </c>
      <c r="C225" s="171">
        <v>866.60138000000006</v>
      </c>
      <c r="D225" s="171">
        <v>6137</v>
      </c>
      <c r="F225" s="167">
        <f t="shared" si="4"/>
        <v>3.4576961183144017E-2</v>
      </c>
      <c r="G225" s="167">
        <f t="shared" si="5"/>
        <v>2.5965289354104436E-2</v>
      </c>
    </row>
    <row r="226" spans="1:7" x14ac:dyDescent="0.25">
      <c r="A226" s="108" t="s">
        <v>735</v>
      </c>
      <c r="B226" s="108" t="s">
        <v>736</v>
      </c>
      <c r="C226" s="171">
        <v>13.366688</v>
      </c>
      <c r="D226" s="171">
        <v>223</v>
      </c>
      <c r="F226" s="167">
        <f t="shared" si="4"/>
        <v>5.3332415893821551E-4</v>
      </c>
      <c r="G226" s="167">
        <f t="shared" si="5"/>
        <v>9.4350000423094177E-4</v>
      </c>
    </row>
    <row r="227" spans="1:7" x14ac:dyDescent="0.25">
      <c r="A227" s="108" t="s">
        <v>737</v>
      </c>
      <c r="B227" s="138" t="s">
        <v>100</v>
      </c>
      <c r="C227" s="168">
        <f>SUM(C219:C226)</f>
        <v>25062.971132999999</v>
      </c>
      <c r="D227" s="171">
        <f>SUM(D219:D226)</f>
        <v>236354</v>
      </c>
      <c r="F227" s="142">
        <f>SUM(F219:F226)</f>
        <v>1</v>
      </c>
      <c r="G227" s="142">
        <f>SUM(G219:G226)</f>
        <v>1.0000000000000002</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0.55569999999999997</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6105.0362809999997</v>
      </c>
      <c r="D241" s="171">
        <v>112498</v>
      </c>
      <c r="F241" s="167">
        <f>IF($C$249=0,"",IF(C241="[Mark as ND1 if not relevant]","",C241/$C$249))</f>
        <v>0.24358789104013193</v>
      </c>
      <c r="G241" s="167">
        <f>IF($D$249=0,"",IF(D241="[Mark as ND1 if not relevant]","",D241/$D$249))</f>
        <v>0.47597248195503356</v>
      </c>
    </row>
    <row r="242" spans="1:7" x14ac:dyDescent="0.25">
      <c r="A242" s="108" t="s">
        <v>756</v>
      </c>
      <c r="B242" s="108" t="s">
        <v>724</v>
      </c>
      <c r="C242" s="171">
        <v>3996.4217819999999</v>
      </c>
      <c r="D242" s="171">
        <v>32758</v>
      </c>
      <c r="F242" s="167">
        <f t="shared" ref="F242:F248" si="6">IF($C$249=0,"",IF(C242="[Mark as ND1 if not relevant]","",C242/$C$249))</f>
        <v>0.15945522823736122</v>
      </c>
      <c r="G242" s="167">
        <f t="shared" ref="G242:G248" si="7">IF($D$249=0,"",IF(D242="[Mark as ND1 if not relevant]","",D242/$D$249))</f>
        <v>0.13859718896231923</v>
      </c>
    </row>
    <row r="243" spans="1:7" x14ac:dyDescent="0.25">
      <c r="A243" s="108" t="s">
        <v>757</v>
      </c>
      <c r="B243" s="108" t="s">
        <v>726</v>
      </c>
      <c r="C243" s="171">
        <v>3983.6017730000003</v>
      </c>
      <c r="D243" s="171">
        <v>29152</v>
      </c>
      <c r="F243" s="167">
        <f t="shared" si="6"/>
        <v>0.15894371629677798</v>
      </c>
      <c r="G243" s="167">
        <f t="shared" si="7"/>
        <v>0.12334041310914984</v>
      </c>
    </row>
    <row r="244" spans="1:7" x14ac:dyDescent="0.25">
      <c r="A244" s="108" t="s">
        <v>758</v>
      </c>
      <c r="B244" s="108" t="s">
        <v>728</v>
      </c>
      <c r="C244" s="171">
        <v>3799.0147809999999</v>
      </c>
      <c r="D244" s="171">
        <v>23959</v>
      </c>
      <c r="F244" s="167">
        <f t="shared" si="6"/>
        <v>0.1515787877320362</v>
      </c>
      <c r="G244" s="167">
        <f t="shared" si="7"/>
        <v>0.10136913274156562</v>
      </c>
    </row>
    <row r="245" spans="1:7" x14ac:dyDescent="0.25">
      <c r="A245" s="108" t="s">
        <v>759</v>
      </c>
      <c r="B245" s="108" t="s">
        <v>730</v>
      </c>
      <c r="C245" s="171">
        <v>3537.9078009999998</v>
      </c>
      <c r="D245" s="171">
        <v>18615</v>
      </c>
      <c r="F245" s="167">
        <f t="shared" si="6"/>
        <v>0.14116074995689623</v>
      </c>
      <c r="G245" s="167">
        <f t="shared" si="7"/>
        <v>7.8758980173807086E-2</v>
      </c>
    </row>
    <row r="246" spans="1:7" x14ac:dyDescent="0.25">
      <c r="A246" s="108" t="s">
        <v>760</v>
      </c>
      <c r="B246" s="108" t="s">
        <v>732</v>
      </c>
      <c r="C246" s="171">
        <v>3141.6186079999998</v>
      </c>
      <c r="D246" s="171">
        <v>15980</v>
      </c>
      <c r="F246" s="167">
        <f t="shared" si="6"/>
        <v>0.1253490095639212</v>
      </c>
      <c r="G246" s="167">
        <f t="shared" si="7"/>
        <v>6.7610448733679149E-2</v>
      </c>
    </row>
    <row r="247" spans="1:7" x14ac:dyDescent="0.25">
      <c r="A247" s="108" t="s">
        <v>761</v>
      </c>
      <c r="B247" s="108" t="s">
        <v>734</v>
      </c>
      <c r="C247" s="171">
        <v>445.95643200000001</v>
      </c>
      <c r="D247" s="171">
        <v>2875</v>
      </c>
      <c r="F247" s="167">
        <f t="shared" si="6"/>
        <v>1.7793438362477442E-2</v>
      </c>
      <c r="G247" s="167">
        <f t="shared" si="7"/>
        <v>1.2163957453650034E-2</v>
      </c>
    </row>
    <row r="248" spans="1:7" x14ac:dyDescent="0.25">
      <c r="A248" s="108" t="s">
        <v>762</v>
      </c>
      <c r="B248" s="108" t="s">
        <v>736</v>
      </c>
      <c r="C248" s="171">
        <v>53.413673000000003</v>
      </c>
      <c r="D248" s="171">
        <v>517</v>
      </c>
      <c r="F248" s="167">
        <f t="shared" si="6"/>
        <v>2.1311788103978409E-3</v>
      </c>
      <c r="G248" s="167">
        <f t="shared" si="7"/>
        <v>2.1873968707955016E-3</v>
      </c>
    </row>
    <row r="249" spans="1:7" x14ac:dyDescent="0.25">
      <c r="A249" s="108" t="s">
        <v>763</v>
      </c>
      <c r="B249" s="138" t="s">
        <v>100</v>
      </c>
      <c r="C249" s="168">
        <f>SUM(C241:C248)</f>
        <v>25062.971130999998</v>
      </c>
      <c r="D249" s="171">
        <f>SUM(D241:D248)</f>
        <v>236354</v>
      </c>
      <c r="F249" s="142">
        <f>SUM(F241:F248)</f>
        <v>1</v>
      </c>
      <c r="G249" s="142">
        <f>SUM(G241:G248)</f>
        <v>1.0000000000000002</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59.380499999999998</v>
      </c>
      <c r="H75" s="23"/>
    </row>
    <row r="76" spans="1:14" x14ac:dyDescent="0.25">
      <c r="A76" s="25" t="s">
        <v>1606</v>
      </c>
      <c r="B76" s="25" t="s">
        <v>1638</v>
      </c>
      <c r="C76" s="182">
        <v>234.75200000000001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0.99872789329755751</v>
      </c>
      <c r="D82" s="179">
        <v>0</v>
      </c>
      <c r="E82" s="179">
        <v>0</v>
      </c>
      <c r="F82" s="179">
        <v>0</v>
      </c>
      <c r="G82" s="183">
        <f>C82</f>
        <v>0.99872789329755751</v>
      </c>
      <c r="H82" s="23"/>
    </row>
    <row r="83" spans="1:8" x14ac:dyDescent="0.25">
      <c r="A83" s="25" t="s">
        <v>1613</v>
      </c>
      <c r="B83" s="25" t="s">
        <v>1628</v>
      </c>
      <c r="C83" s="179">
        <v>1.0664660294800563E-3</v>
      </c>
      <c r="D83" s="179">
        <v>0</v>
      </c>
      <c r="E83" s="179">
        <v>0</v>
      </c>
      <c r="F83" s="179">
        <v>0</v>
      </c>
      <c r="G83" s="183">
        <f>C83</f>
        <v>1.0664660294800563E-3</v>
      </c>
      <c r="H83" s="23"/>
    </row>
    <row r="84" spans="1:8" x14ac:dyDescent="0.25">
      <c r="A84" s="25" t="s">
        <v>1614</v>
      </c>
      <c r="B84" s="25" t="s">
        <v>1626</v>
      </c>
      <c r="C84" s="179">
        <v>1.8839938709389262E-4</v>
      </c>
      <c r="D84" s="179">
        <v>0</v>
      </c>
      <c r="E84" s="179">
        <v>0</v>
      </c>
      <c r="F84" s="179">
        <v>0</v>
      </c>
      <c r="G84" s="183">
        <f>C84</f>
        <v>1.8839938709389262E-4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2020-09-28T19:48:55Z</dcterms:modified>
</cp:coreProperties>
</file>