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5480" windowHeight="10920" tabRatio="704"/>
  </bookViews>
  <sheets>
    <sheet name="Page 1" sheetId="1" r:id="rId1"/>
    <sheet name="Page 2" sheetId="14" r:id="rId2"/>
    <sheet name="Page 3" sheetId="3" r:id="rId3"/>
    <sheet name="Page 4" sheetId="4" r:id="rId4"/>
    <sheet name="Page 5" sheetId="5" r:id="rId5"/>
    <sheet name="Page 6" sheetId="6" r:id="rId6"/>
    <sheet name="Page 7" sheetId="7" r:id="rId7"/>
    <sheet name="Page 8" sheetId="8" r:id="rId8"/>
    <sheet name="Page 9" sheetId="9" r:id="rId9"/>
    <sheet name="Page 10" sheetId="15" r:id="rId10"/>
  </sheets>
  <externalReferences>
    <externalReference r:id="rId11"/>
    <externalReference r:id="rId12"/>
    <externalReference r:id="rId13"/>
    <externalReference r:id="rId14"/>
    <externalReference r:id="rId15"/>
  </externalReferences>
  <definedNames>
    <definedName name="A1_NextCoup" localSheetId="9">#REF!</definedName>
    <definedName name="A1_NextCoup" localSheetId="1">#REF!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IntPay">[2]IntPay!$B$4:$AT$184</definedName>
    <definedName name="IntPayCols">[2]IntPay!$B$3:$AT$3</definedName>
    <definedName name="IntPayRows">[2]IntPay!$A$4:$A$184</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10'!$A$1:$E$67</definedName>
    <definedName name="_xlnm.Print_Area" localSheetId="3">'Page 4'!$A$1:$N$66</definedName>
    <definedName name="_xlnm.Print_Area" localSheetId="6">'Page 7'!$A$1:$I$47</definedName>
    <definedName name="_xlnm.Print_Area" localSheetId="7">'Page 8'!$A$1:$K$67</definedName>
    <definedName name="_xlnm.Print_Area" localSheetId="8">'Page 9'!$A$1:$N$13</definedName>
    <definedName name="RepDate">[3]Inputs!$F$2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[3]Inputs!$I$2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#REF!</definedName>
    <definedName name="weighted_avg_curr_ltv">#REF!</definedName>
    <definedName name="weighted_Avg_remaining_mth">#REF!</definedName>
    <definedName name="weighted_Avg_seasoning_mths">#REF!</definedName>
  </definedNames>
  <calcPr calcId="145621"/>
</workbook>
</file>

<file path=xl/calcChain.xml><?xml version="1.0" encoding="utf-8"?>
<calcChain xmlns="http://schemas.openxmlformats.org/spreadsheetml/2006/main">
  <c r="J16" i="3" l="1"/>
  <c r="J15" i="3"/>
  <c r="J14" i="3"/>
  <c r="J13" i="3"/>
  <c r="J12" i="3"/>
  <c r="J11" i="3"/>
  <c r="C28" i="7" l="1"/>
</calcChain>
</file>

<file path=xl/sharedStrings.xml><?xml version="1.0" encoding="utf-8"?>
<sst xmlns="http://schemas.openxmlformats.org/spreadsheetml/2006/main" count="1130" uniqueCount="621">
  <si>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</si>
  <si>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</si>
  <si>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</si>
  <si>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</si>
  <si>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</si>
  <si>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</si>
  <si>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</si>
  <si>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</si>
  <si>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</si>
  <si>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</si>
  <si>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</si>
  <si>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</si>
  <si>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</si>
  <si>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</si>
  <si>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</si>
  <si>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</si>
  <si>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</si>
  <si>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</si>
  <si>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</si>
  <si>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</si>
  <si>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</si>
  <si>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</si>
  <si>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</si>
  <si>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</si>
  <si>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</si>
  <si>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</si>
  <si>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</si>
  <si>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</si>
  <si>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</si>
  <si>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</si>
  <si>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</si>
  <si>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</si>
  <si>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</si>
  <si>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</si>
  <si>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</si>
  <si>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</si>
  <si>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</si>
  <si>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</si>
  <si>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</si>
  <si>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</si>
  <si>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</si>
  <si>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</si>
  <si>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</si>
  <si>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</si>
  <si>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</si>
  <si>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</si>
  <si>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</si>
  <si>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</si>
  <si>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</si>
  <si>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</si>
  <si>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</si>
  <si>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</si>
  <si>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</si>
  <si>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</si>
  <si>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</si>
  <si>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</si>
  <si>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</si>
  <si>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</si>
  <si>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</si>
  <si>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</si>
  <si>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</si>
  <si>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</si>
  <si>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</si>
  <si>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</si>
  <si>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</si>
  <si>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</si>
  <si>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</si>
  <si>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</si>
  <si>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</si>
  <si>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</si>
  <si>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</si>
  <si>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</si>
  <si>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</si>
  <si>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</si>
  <si>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</si>
  <si>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</si>
  <si>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</si>
  <si>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</si>
  <si>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</si>
  <si>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</si>
  <si>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</si>
  <si>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</si>
  <si>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</si>
  <si>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</si>
  <si>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</si>
  <si>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</si>
  <si>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</si>
  <si>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</si>
  <si>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</si>
  <si>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</si>
  <si>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</si>
  <si>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</si>
  <si>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</si>
  <si>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</si>
  <si>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</si>
  <si>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</si>
  <si>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</si>
  <si>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</si>
  <si>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</si>
  <si>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</si>
  <si>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</si>
  <si>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</si>
  <si>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</si>
  <si>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</si>
  <si>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</si>
  <si>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</si>
  <si>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</si>
  <si>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</si>
  <si>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</si>
  <si>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</si>
  <si>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</si>
  <si>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</si>
  <si>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</si>
  <si>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</si>
  <si>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</si>
  <si>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</si>
  <si>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</si>
  <si>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</si>
  <si>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</si>
  <si>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</si>
  <si>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</si>
  <si>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</si>
  <si>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</si>
  <si>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</si>
  <si>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</si>
  <si>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</si>
  <si>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</si>
  <si>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</si>
  <si>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</si>
  <si>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</si>
  <si>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</si>
  <si>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</si>
  <si>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</si>
  <si>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</si>
  <si>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</si>
  <si>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</si>
  <si>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</si>
  <si>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</si>
  <si>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</si>
  <si>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</si>
  <si>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</si>
  <si>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</si>
  <si>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</si>
  <si>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</si>
  <si>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</si>
  <si>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</si>
  <si>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</si>
  <si>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</si>
  <si>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</si>
  <si>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</si>
  <si>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</si>
  <si>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</si>
  <si>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</si>
  <si>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</si>
  <si>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</si>
  <si>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</si>
  <si>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</si>
  <si>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</si>
  <si>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</si>
  <si>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</si>
  <si>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</si>
  <si>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</si>
  <si>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</si>
  <si>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</si>
  <si>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</si>
  <si>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</si>
  <si>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</si>
  <si>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</si>
  <si>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</si>
  <si>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</si>
  <si>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</si>
  <si>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</si>
  <si>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</si>
  <si>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</si>
  <si>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</si>
  <si>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</si>
  <si>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</si>
  <si>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</si>
  <si>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</si>
  <si>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</si>
  <si>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</si>
  <si>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</si>
  <si>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</si>
  <si>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</si>
  <si>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</si>
  <si>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</si>
  <si>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</si>
  <si>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</si>
  <si>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</si>
  <si>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</si>
  <si>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</si>
  <si>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</si>
  <si>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</si>
  <si>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</si>
  <si>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</si>
  <si>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</si>
  <si>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</si>
  <si>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</si>
  <si>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</si>
  <si>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</si>
  <si>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</si>
  <si>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</si>
  <si>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</si>
  <si>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</si>
  <si>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</si>
  <si>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</si>
  <si>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</si>
  <si>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</si>
  <si>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</si>
  <si>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</si>
  <si>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</si>
  <si>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</si>
  <si>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</si>
  <si>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</si>
  <si>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</si>
  <si>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</si>
  <si>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</si>
  <si>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</si>
  <si>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</si>
  <si>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</si>
  <si>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</si>
  <si>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</si>
  <si>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</si>
  <si>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</si>
  <si>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</si>
  <si>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</si>
  <si>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</si>
  <si>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</si>
  <si>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</si>
  <si>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</si>
  <si>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</si>
  <si>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</si>
  <si>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</si>
  <si>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</si>
  <si>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</si>
  <si>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</si>
  <si>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</si>
  <si>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</si>
  <si>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</si>
  <si>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</si>
  <si>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</si>
  <si>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</si>
  <si>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</si>
  <si>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</si>
  <si>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</si>
  <si>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</si>
  <si>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</si>
  <si>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</si>
  <si>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</si>
  <si>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</si>
  <si>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</si>
  <si>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</si>
  <si>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</si>
  <si>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</si>
  <si>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</si>
  <si>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</si>
  <si>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</si>
  <si>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</si>
  <si>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</si>
  <si>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</si>
  <si>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</si>
  <si>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</si>
  <si>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</si>
  <si>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</si>
  <si>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</si>
  <si>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</si>
  <si>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</si>
  <si>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</si>
  <si>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</si>
  <si>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</si>
  <si>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</si>
  <si>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</si>
  <si>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</si>
  <si>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</si>
  <si>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</si>
  <si>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</si>
  <si>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</si>
  <si>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</si>
  <si>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</si>
  <si>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</si>
  <si>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</si>
  <si>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</si>
  <si>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</si>
  <si>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</si>
  <si>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</si>
  <si>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</si>
  <si>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</si>
  <si>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</si>
  <si>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</si>
  <si>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</si>
  <si>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</si>
  <si>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</si>
  <si>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</si>
  <si>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</si>
  <si>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</si>
  <si>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</si>
  <si>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</si>
  <si>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</si>
  <si>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</si>
  <si>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</si>
  <si>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</si>
  <si>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</si>
  <si>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</si>
  <si>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</si>
  <si>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</si>
  <si>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</si>
  <si>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</si>
  <si>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</si>
  <si>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</si>
  <si>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</si>
  <si>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</si>
  <si>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</si>
  <si>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</si>
  <si>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</si>
  <si>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</si>
  <si>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</si>
  <si>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</si>
  <si>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</si>
  <si>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</si>
  <si>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</si>
  <si>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</si>
  <si>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</si>
  <si>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</si>
  <si>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</si>
  <si>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</si>
  <si>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</si>
  <si>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</si>
  <si>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</si>
  <si>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</si>
  <si>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</si>
  <si>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</si>
  <si>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</si>
  <si>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</si>
  <si>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</si>
  <si>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</si>
  <si>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</si>
  <si>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</si>
  <si>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</si>
  <si>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</si>
  <si>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</si>
  <si>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</si>
  <si>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</si>
  <si>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</si>
  <si>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</si>
  <si>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</si>
  <si>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</si>
  <si>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</si>
  <si>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</si>
  <si>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</si>
  <si>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</si>
  <si>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</si>
  <si>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</si>
  <si>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</si>
  <si>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</si>
  <si>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</si>
  <si>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</si>
  <si>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</si>
  <si>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</si>
  <si>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</si>
  <si>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</si>
  <si>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</si>
  <si>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</si>
  <si>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</si>
  <si>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</si>
  <si>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</si>
  <si>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</si>
  <si>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</si>
  <si>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</si>
  <si>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</si>
  <si>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</si>
  <si>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</si>
  <si>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</si>
  <si>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</si>
  <si>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</si>
  <si>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</si>
  <si>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</si>
  <si>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</si>
  <si>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</si>
  <si>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</si>
  <si>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</si>
  <si>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</si>
  <si>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</si>
  <si>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</si>
  <si>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</si>
  <si>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</si>
  <si>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</si>
  <si>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</si>
  <si>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</si>
  <si>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</si>
  <si>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</si>
  <si>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</si>
  <si>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</si>
  <si>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</si>
  <si>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</si>
  <si>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</si>
  <si>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</si>
  <si>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</si>
  <si>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</si>
  <si>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</si>
  <si>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</si>
  <si>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</si>
  <si>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</si>
  <si>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</si>
  <si>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</si>
  <si>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</si>
  <si>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</si>
  <si>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</si>
  <si>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</si>
  <si>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</si>
  <si>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</si>
  <si>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</si>
  <si>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</si>
  <si>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</si>
  <si>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</si>
  <si>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</si>
  <si>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</si>
  <si>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</si>
  <si>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</si>
  <si>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</si>
  <si>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</si>
  <si>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</si>
  <si>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</si>
  <si>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</si>
  <si>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</si>
  <si>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</si>
  <si>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</si>
  <si>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</si>
  <si>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</si>
  <si>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</si>
  <si>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</si>
  <si>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</si>
  <si>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</si>
  <si>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</si>
  <si>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</si>
  <si>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</si>
  <si>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</si>
  <si>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</si>
  <si>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</si>
  <si>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</si>
  <si>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</si>
  <si>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</si>
  <si>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</si>
  <si>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</si>
  <si>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</si>
  <si>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</si>
  <si>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</si>
  <si>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</si>
  <si>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</si>
  <si>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</si>
  <si>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</si>
  <si>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</si>
  <si>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</si>
  <si>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</si>
  <si>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</si>
  <si>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</si>
  <si>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</si>
  <si>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</si>
  <si>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</si>
  <si>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</si>
  <si>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</si>
  <si>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</si>
  <si>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</si>
  <si>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</si>
  <si>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</si>
  <si>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</si>
  <si>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</si>
  <si>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</si>
  <si>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</si>
  <si>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</si>
  <si>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</si>
  <si>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</si>
  <si>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</si>
  <si>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</si>
  <si>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</si>
  <si>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</si>
  <si>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</si>
  <si>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</si>
  <si>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</si>
  <si>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</si>
  <si>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</si>
  <si>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</si>
  <si>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</si>
  <si>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</si>
  <si>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</si>
  <si>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</si>
  <si>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</si>
  <si>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</si>
  <si>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</si>
  <si>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</si>
  <si>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</si>
  <si>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</si>
  <si>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</si>
  <si>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</si>
  <si>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</si>
  <si>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</si>
  <si>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</si>
  <si>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</si>
  <si>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</si>
  <si>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</si>
  <si>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</si>
  <si>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</si>
  <si>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</si>
  <si>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</si>
  <si>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</si>
  <si>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</si>
  <si>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</si>
  <si>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</si>
  <si>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</si>
  <si>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</si>
  <si>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</si>
  <si>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</si>
  <si>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</si>
  <si>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</si>
  <si>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</si>
  <si>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</si>
  <si>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</si>
  <si>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</si>
  <si>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</si>
  <si>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</si>
  <si>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</si>
  <si>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</si>
  <si>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</si>
  <si>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</si>
  <si>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</si>
  <si>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</si>
  <si>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</si>
  <si>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</si>
  <si>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</si>
  <si>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</si>
  <si>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</si>
  <si>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</si>
  <si>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</si>
  <si>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</si>
  <si>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</si>
  <si>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</si>
  <si>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</si>
  <si>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</si>
  <si>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</si>
  <si>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</si>
  <si>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</si>
  <si>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</si>
  <si>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</si>
  <si>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</si>
  <si>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</si>
  <si>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</si>
  <si>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</si>
  <si>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</si>
  <si>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</si>
  <si>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</si>
  <si>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</si>
  <si>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</si>
  <si>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</si>
  <si>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</si>
  <si>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</si>
  <si>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</si>
  <si>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</si>
  <si>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</si>
  <si>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Interest Received</t>
  </si>
  <si>
    <t>Principal Received</t>
  </si>
  <si>
    <t>Interest Paid</t>
  </si>
  <si>
    <t>Principal Paid</t>
  </si>
  <si>
    <t>Please refer to the notes on page 10</t>
  </si>
  <si>
    <t>2014-1</t>
  </si>
  <si>
    <t>Placement</t>
  </si>
  <si>
    <t>Apr-2015</t>
  </si>
  <si>
    <t>Public</t>
  </si>
  <si>
    <t>Series 2014-1 Notes</t>
  </si>
  <si>
    <t>Excess spreads is calculated by dividing (excess cash available for payments below the General Reserve Fund in the waterfall) by (the Funding 1 Share)</t>
  </si>
  <si>
    <t>XS1075538600</t>
  </si>
  <si>
    <t>US34988WAX20</t>
  </si>
  <si>
    <t>XS1075515061</t>
  </si>
  <si>
    <t>XS1075720315</t>
  </si>
  <si>
    <t>Cumulative arrears repurchased**</t>
  </si>
  <si>
    <t>18/07/2014-20/01/2015</t>
  </si>
  <si>
    <t>Balance carried forward</t>
  </si>
  <si>
    <t>Excess Spread*</t>
  </si>
  <si>
    <t>Current balance
£</t>
  </si>
  <si>
    <t>Arrears 
£</t>
  </si>
  <si>
    <t>By Number
%</t>
  </si>
  <si>
    <t>By current balance
%</t>
  </si>
  <si>
    <t>GBP Fixed</t>
  </si>
  <si>
    <t>All 2010-1 Notes are listed on the London Stock Exchange.</t>
  </si>
  <si>
    <t>All 2010-3 Notes are listed on the London Stock Exchange.</t>
  </si>
  <si>
    <t>All 2011-1 Notes are listed on the London Stock Exchange.</t>
  </si>
  <si>
    <t>All 2011-2 Notes are listed on the London Stock Exchange.</t>
  </si>
  <si>
    <t>All 2012-1 Notes are listed on the London Stock Exchange apart from the series 2A1 notes which are listed on the Australian Securities Exchange.</t>
  </si>
  <si>
    <t>All 2014-1 Notes are listed on the Irish Stock Exchange.</t>
  </si>
  <si>
    <t>Deferred Consideration</t>
  </si>
  <si>
    <t xml:space="preserve">Remedial action required within 30 days – obtaining a guarantee from an entity rated A and F1 / P-1 / A and A-1 (or A+ if no ST rating) and a confirmation from the Ratings Agencies that the outstanding Rated Notes will not be downgraded. If this action is not taken,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(or A+ if no ST rating). If a stand-by arrangement is not implemented, the Mortgages Trustee GIC Account needs to be closed and amounts transferred to an entity rated A and F1 / P-1 / A and A-1 (or A+ if no ST rating), unless the Rating Agencies confirm that failure to close the account and transfer amounts will not have an impact on the rating of the Rated Notes. </t>
  </si>
  <si>
    <t>Remedial action required within 30 days – obtaining a guarantee from an entity rated A and F1 / P-1 / A and A-1 (or A+ if no ST rating)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(or A+ if no ST rating), unless the Rating Agencies confirm that failure to close the account and transfer amounts will not have an impact on the rating of the Rated Notes.</t>
  </si>
  <si>
    <t>A or F1 (Fitch) / A or A-1 (or A+ if no ST rating) (S&amp;P)</t>
  </si>
  <si>
    <t xml:space="preserve">Remedial action required - posting collateral with possibility of obtaining guarantee or transfer to eligible transferee. </t>
  </si>
  <si>
    <t>20/10/2014-20/01/2015</t>
  </si>
  <si>
    <t>2014-1-A1</t>
  </si>
  <si>
    <t>20th Oct 2014 - 20th Jan 2015</t>
  </si>
  <si>
    <t>A3 (Moody's)</t>
  </si>
  <si>
    <t>Independent audit of a random selection of Loans in the Portfolio to verify that the representations and warraties relating to them were complied with as of their Assignment Date.</t>
  </si>
  <si>
    <t>A or F1 / P-2 / BBB+ or A-2
P-1 / A or A-1 (or A+ if no ST rating) (S&amp;P)</t>
  </si>
  <si>
    <t xml:space="preserve">(Series 2012-1 Class 2A1 and Series 2012-1 Class 2A5) </t>
  </si>
  <si>
    <t xml:space="preserve">
National Australia Bank  
(Series 2014-1 Class A1 Notes)</t>
  </si>
  <si>
    <t>Remedial action required - posting collateral and procuring an eligible guarantee or transfer to eligible transferee.</t>
  </si>
  <si>
    <t>BBB- or F3 (Fitch) / BBB+ (S&amp;P)</t>
  </si>
  <si>
    <t>Current value of Loans in portfolio at 30 November 2014</t>
  </si>
  <si>
    <t>The average Loan size was approximately £77,053.10, the maximum Loan size was £754,205.83 and the mimimum Loan size was £0.</t>
  </si>
  <si>
    <t>The weighted average remaining term of Loans was approximately 180.14 months, the maximum remaining term of Loans was 445 months and the minimum remaining term of Loans was 0 months.</t>
  </si>
  <si>
    <t>The weighted average seasoning of Loans was approximately 103.96 months, the maximum seasoning of Loans was 591 months and the minimum seasoning of Loans was 29 months.</t>
  </si>
  <si>
    <t>The weighted average indexed loan to value was approximately  55.98%, the maximum indexed loan to value was 194% and the minimum indexed loan to value was 0%.</t>
  </si>
  <si>
    <t>The weighted average loan to value was approximately 58.85%, the maximum loan to value was 204% and the minimum loan to value was 0%.</t>
  </si>
  <si>
    <t>The weighted average original loan to value was approximately 70.52%, the maximum loan to value was 95% and the minimum loan to value was 1%.</t>
  </si>
  <si>
    <t>Current value of Loans in portfolio at 31 December 2014</t>
  </si>
  <si>
    <t>01-Dec-14 to 31-Dec-14</t>
  </si>
  <si>
    <t>18/12/2014-20/01/2015</t>
  </si>
  <si>
    <t>* for distribution period 1st December 2014 - 31st December 2014</t>
  </si>
  <si>
    <t>There was no collateral posted during the reporting period 01-Dec-2014 to 31st Dec 2014.</t>
  </si>
  <si>
    <t>* Redemptions this period include 306 accounts where minor balances totalling £273,963.78 remain to be collected after redemption. These balances have been repurchased by the seller.</t>
  </si>
  <si>
    <t>Article 122a of the EU Capital Requirements Directive</t>
  </si>
  <si>
    <t>The seller confirms that, if it sells one or more new loans and their related security to the mortgages trustee on or after 1 January 2015, then on or immediately following the relevant sale date, the seller will ensure that it retains a material net economic interest in the securitisation of not less than 5 per cent. as contemplated by Article 122a of Directive 2006/48/EC (as amended) (as such Article is at the time implemented by the rules and guidance of the Financial Services Authority or any successor regulatory authority (the relevant rules)).</t>
  </si>
  <si>
    <t>Redemptions</t>
  </si>
  <si>
    <t>On the payment date 20th January 2015 the following notes were fully redeemed: Fosse 2010-1  A1,  2010-1 A2 and Fosse 2011-2 A2 , 2011-2 A3.</t>
  </si>
  <si>
    <t>Current value of mortgages</t>
  </si>
  <si>
    <t>Definitions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</si>
</sst>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6" formatCode="&quot;£&quot;#,##0;[Red]\-&quot;£&quot;#,##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quot;£&quot;#,##0.00"/>
    <numFmt numFmtId="176" formatCode="&quot;$&quot;#,##0_);[Red]\(&quot;$&quot;#,##0\);&quot;-&quot;"/>
    <numFmt numFmtId="177" formatCode="#,##0&quot;R$&quot;_);\(#,##0&quot;R$&quot;\)"/>
    <numFmt numFmtId="178" formatCode="#,##0_%_);\(#,##0\)_%;#,##0_%_);@_%_)"/>
    <numFmt numFmtId="179" formatCode="#,##0.00_%_);\(#,##0.00\)_%;#,##0.00_%_);@_%_)"/>
    <numFmt numFmtId="180" formatCode="_-* #,##0.0000_-;\-* #,##0.0000_-;_-* &quot;-&quot;??_-;_-@_-"/>
    <numFmt numFmtId="181" formatCode="\£#,##0_);[Red]\(\£#,##0\)"/>
    <numFmt numFmtId="182" formatCode="&quot;$&quot;#,##0_%_);\(&quot;$&quot;#,##0\)_%;&quot;$&quot;#,##0_%_);@_%_)"/>
    <numFmt numFmtId="183" formatCode="&quot;$&quot;#,##0.00_%_);\(&quot;$&quot;#,##0.00\)_%;&quot;$&quot;#,##0.00_%_);@_%_)"/>
    <numFmt numFmtId="184" formatCode="m/d/yy_%_)"/>
    <numFmt numFmtId="185" formatCode="0_%_);\(0\)_%;0_%_);@_%_)"/>
    <numFmt numFmtId="186" formatCode="_-[$€-2]* #,##0.00_-;\-[$€-2]* #,##0.00_-;_-[$€-2]* &quot;-&quot;??_-"/>
    <numFmt numFmtId="187" formatCode="_([$€]* #,##0.00_);_([$€]* \(#,##0.00\);_([$€]* &quot;-&quot;??_);_(@_)"/>
    <numFmt numFmtId="188" formatCode="0.0\%_);\(0.0\%\);0.0\%_);@_%_)"/>
    <numFmt numFmtId="189" formatCode="0.0\x_)_);&quot;NM&quot;_x_)_);0.0\x_)_);@_%_)"/>
    <numFmt numFmtId="190" formatCode="0.00_)"/>
    <numFmt numFmtId="191" formatCode="&quot;¥&quot;#,##0.00;[Red]\-&quot;¥&quot;#,##0.00"/>
    <numFmt numFmtId="192" formatCode="#,##0.00_ ;[Red]\-#,##0.00\ "/>
    <numFmt numFmtId="193" formatCode="#,###,;\(#,###,\)"/>
    <numFmt numFmtId="194" formatCode="#,##0_ ;\-#,##0\ "/>
    <numFmt numFmtId="195" formatCode="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6"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177"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6" fillId="23" borderId="26"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7" fillId="24" borderId="27"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79" fontId="42" fillId="0" borderId="0" applyFont="0" applyFill="0" applyBorder="0" applyAlignment="0" applyProtection="0">
      <alignment horizontal="right"/>
    </xf>
    <xf numFmtId="164"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79" fontId="42" fillId="0" borderId="0" applyFont="0" applyFill="0" applyBorder="0" applyAlignment="0" applyProtection="0">
      <alignment horizontal="right"/>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64" fontId="3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18"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64" fontId="31" fillId="0" borderId="0" applyFont="0" applyFill="0" applyBorder="0" applyAlignment="0" applyProtection="0"/>
    <xf numFmtId="43" fontId="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1"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42" fillId="0" borderId="0" applyFont="0" applyFill="0" applyBorder="0" applyAlignment="0" applyProtection="0">
      <alignment horizontal="right"/>
    </xf>
    <xf numFmtId="183"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4"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28">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5" fontId="42" fillId="0" borderId="29"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6"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6"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7"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8"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1"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89"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0"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2"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3"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3"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4"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6"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1"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2" fontId="63" fillId="35" borderId="37"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63" fillId="35" borderId="37"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1"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5"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528">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5"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5"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5"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6" fontId="16" fillId="0" borderId="15" xfId="4" applyNumberFormat="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7" fontId="16" fillId="0" borderId="19" xfId="4" applyNumberFormat="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7" fontId="16" fillId="0" borderId="17" xfId="4" applyNumberFormat="1" applyFont="1" applyFill="1" applyBorder="1" applyAlignment="1">
      <alignment horizontal="right"/>
    </xf>
    <xf numFmtId="166"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166" fontId="16" fillId="0" borderId="0" xfId="4" applyNumberFormat="1" applyFont="1" applyFill="1" applyBorder="1" applyAlignment="1">
      <alignment horizontal="right"/>
    </xf>
    <xf numFmtId="0" fontId="2" fillId="0" borderId="0" xfId="3" applyFont="1" applyBorder="1"/>
    <xf numFmtId="167" fontId="16" fillId="0" borderId="0" xfId="4" applyNumberFormat="1" applyFont="1" applyFill="1" applyBorder="1" applyAlignment="1">
      <alignment horizontal="right"/>
    </xf>
    <xf numFmtId="10" fontId="16" fillId="0" borderId="0" xfId="10" applyNumberFormat="1" applyFont="1" applyFill="1" applyBorder="1"/>
    <xf numFmtId="0" fontId="16" fillId="0" borderId="16" xfId="0" applyFont="1" applyFill="1" applyBorder="1" applyAlignment="1">
      <alignment horizontal="lef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6" fontId="16" fillId="0" borderId="17" xfId="4" quotePrefix="1" applyNumberFormat="1" applyFont="1" applyFill="1" applyBorder="1" applyAlignment="1">
      <alignment horizontal="right"/>
    </xf>
    <xf numFmtId="166" fontId="16" fillId="0" borderId="12" xfId="4" quotePrefix="1" applyNumberFormat="1" applyFont="1" applyFill="1" applyBorder="1" applyAlignment="1">
      <alignment horizontal="right"/>
    </xf>
    <xf numFmtId="166"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6" fontId="16" fillId="0" borderId="0" xfId="4" applyNumberFormat="1" applyFont="1" applyFill="1" applyBorder="1" applyAlignment="1">
      <alignment horizontal="left"/>
    </xf>
    <xf numFmtId="165"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6"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5"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16" fillId="0" borderId="0" xfId="3" applyFont="1" applyFill="1" applyAlignment="1">
      <alignment vertical="top" wrapText="1"/>
    </xf>
    <xf numFmtId="167"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165" fontId="2" fillId="0" borderId="0" xfId="3" applyNumberFormat="1" applyFont="1"/>
    <xf numFmtId="0" fontId="6" fillId="0" borderId="9" xfId="3" applyFont="1" applyFill="1" applyBorder="1" applyAlignment="1">
      <alignment vertical="top" wrapText="1"/>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5"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5"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6"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6"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5"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6"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6"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5" fontId="6" fillId="0" borderId="12" xfId="4"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6"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6"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5"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6" fillId="0" borderId="0" xfId="3" applyFont="1"/>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5"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6"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16" fillId="0" borderId="23" xfId="3" applyFont="1" applyFill="1" applyBorder="1" applyAlignment="1">
      <alignment horizontal="left"/>
    </xf>
    <xf numFmtId="0" fontId="3" fillId="0" borderId="0" xfId="3" applyFont="1" applyFill="1" applyBorder="1" applyAlignment="1">
      <alignment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43" fontId="6" fillId="0" borderId="12" xfId="4492" applyFont="1" applyFill="1" applyBorder="1" applyAlignment="1">
      <alignment horizontal="center"/>
    </xf>
    <xf numFmtId="194" fontId="6" fillId="0" borderId="12" xfId="4" applyNumberFormat="1" applyFont="1" applyFill="1" applyBorder="1" applyAlignment="1">
      <alignment horizontal="right"/>
    </xf>
    <xf numFmtId="166" fontId="2" fillId="0" borderId="0" xfId="3" applyNumberFormat="1" applyFont="1"/>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67"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wrapText="1"/>
    </xf>
    <xf numFmtId="0" fontId="24"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4" fillId="2" borderId="17"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 fillId="0" borderId="0" xfId="3" applyAlignment="1">
      <alignment horizontal="left" vertical="top" wrapText="1"/>
    </xf>
    <xf numFmtId="0" fontId="25" fillId="0" borderId="0" xfId="3" applyFont="1" applyAlignment="1">
      <alignment horizontal="left" vertical="top"/>
    </xf>
    <xf numFmtId="14" fontId="25" fillId="0" borderId="0" xfId="3" applyNumberFormat="1" applyFont="1"/>
    <xf numFmtId="166" fontId="6" fillId="0" borderId="12" xfId="1" applyNumberFormat="1" applyFont="1" applyFill="1" applyBorder="1"/>
    <xf numFmtId="0" fontId="6" fillId="0" borderId="12" xfId="3" applyFont="1" applyFill="1" applyBorder="1" applyAlignment="1">
      <alignment horizontal="right"/>
    </xf>
    <xf numFmtId="14" fontId="16" fillId="0" borderId="12" xfId="3" quotePrefix="1" applyNumberFormat="1" applyFont="1" applyFill="1" applyBorder="1" applyAlignment="1">
      <alignment horizontal="center"/>
    </xf>
    <xf numFmtId="166" fontId="6" fillId="0" borderId="12" xfId="1" applyNumberFormat="1" applyFont="1" applyFill="1" applyBorder="1" applyAlignment="1">
      <alignment horizontal="center"/>
    </xf>
    <xf numFmtId="172" fontId="6" fillId="0" borderId="13" xfId="16" applyNumberFormat="1" applyFont="1" applyFill="1" applyBorder="1" applyAlignment="1">
      <alignment horizontal="center"/>
    </xf>
    <xf numFmtId="166" fontId="6" fillId="0" borderId="13" xfId="4" applyNumberFormat="1" applyFont="1" applyFill="1" applyBorder="1" applyAlignment="1">
      <alignment horizontal="center"/>
    </xf>
    <xf numFmtId="0" fontId="2" fillId="0" borderId="15" xfId="3" applyFill="1" applyBorder="1"/>
    <xf numFmtId="0" fontId="2" fillId="0" borderId="17" xfId="3" applyFill="1" applyBorder="1"/>
    <xf numFmtId="0" fontId="2" fillId="0" borderId="19" xfId="3" applyFill="1" applyBorder="1"/>
    <xf numFmtId="0" fontId="2" fillId="0" borderId="22" xfId="3" applyFill="1" applyBorder="1"/>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0" fontId="16" fillId="0" borderId="12" xfId="2" applyNumberFormat="1" applyFont="1" applyFill="1" applyBorder="1" applyAlignment="1">
      <alignment horizontal="right"/>
    </xf>
    <xf numFmtId="168" fontId="16" fillId="0" borderId="12" xfId="0" applyNumberFormat="1" applyFont="1" applyFill="1" applyBorder="1" applyAlignment="1">
      <alignment horizontal="right"/>
    </xf>
    <xf numFmtId="0" fontId="2" fillId="0" borderId="0" xfId="3" applyFont="1" applyFill="1" applyBorder="1"/>
    <xf numFmtId="10" fontId="16" fillId="0" borderId="13" xfId="2" applyNumberFormat="1" applyFont="1" applyFill="1" applyBorder="1" applyAlignment="1">
      <alignment horizontal="right"/>
    </xf>
    <xf numFmtId="41" fontId="16" fillId="0" borderId="17" xfId="4" quotePrefix="1" applyNumberFormat="1" applyFont="1" applyFill="1" applyBorder="1" applyAlignment="1">
      <alignment horizontal="left"/>
    </xf>
    <xf numFmtId="41" fontId="16" fillId="0" borderId="17" xfId="4" applyNumberFormat="1" applyFont="1" applyFill="1" applyBorder="1" applyAlignment="1">
      <alignment horizontal="left"/>
    </xf>
    <xf numFmtId="165" fontId="16" fillId="0" borderId="12" xfId="4" applyNumberFormat="1" applyFont="1" applyFill="1" applyBorder="1" applyAlignment="1">
      <alignment horizontal="right"/>
    </xf>
    <xf numFmtId="41" fontId="16" fillId="0" borderId="12" xfId="4" quotePrefix="1" applyNumberFormat="1" applyFont="1" applyFill="1" applyBorder="1" applyAlignment="1">
      <alignment horizontal="left"/>
    </xf>
    <xf numFmtId="165" fontId="16" fillId="0" borderId="17" xfId="4" quotePrefix="1" applyNumberFormat="1" applyFont="1" applyFill="1" applyBorder="1" applyAlignment="1">
      <alignment horizontal="left"/>
    </xf>
    <xf numFmtId="165"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0" fontId="2" fillId="0" borderId="15" xfId="3" applyFont="1" applyFill="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Fill="1" applyBorder="1"/>
    <xf numFmtId="0" fontId="2" fillId="0" borderId="19" xfId="3" applyFont="1" applyFill="1" applyBorder="1"/>
    <xf numFmtId="165" fontId="6" fillId="0" borderId="19" xfId="4" quotePrefix="1" applyNumberFormat="1" applyFont="1" applyFill="1" applyBorder="1" applyAlignment="1">
      <alignment horizontal="left"/>
    </xf>
    <xf numFmtId="165" fontId="6" fillId="0" borderId="13" xfId="4" quotePrefix="1" applyNumberFormat="1" applyFont="1" applyFill="1" applyBorder="1" applyAlignment="1">
      <alignment horizontal="left"/>
    </xf>
    <xf numFmtId="0" fontId="6" fillId="0" borderId="12" xfId="3" applyNumberFormat="1" applyFont="1" applyFill="1" applyBorder="1" applyAlignment="1">
      <alignment horizontal="center"/>
    </xf>
    <xf numFmtId="0" fontId="24" fillId="2" borderId="20" xfId="20" applyFont="1" applyFill="1" applyBorder="1" applyAlignment="1">
      <alignment horizontal="center"/>
    </xf>
    <xf numFmtId="0" fontId="24" fillId="2" borderId="23" xfId="20" applyFont="1" applyFill="1" applyBorder="1" applyAlignment="1">
      <alignment horizontal="center"/>
    </xf>
    <xf numFmtId="4" fontId="24" fillId="2" borderId="23" xfId="20" applyNumberFormat="1" applyFont="1" applyFill="1" applyBorder="1" applyAlignment="1">
      <alignment horizontal="center"/>
    </xf>
    <xf numFmtId="0" fontId="2" fillId="0" borderId="17" xfId="3" applyFont="1" applyFill="1" applyBorder="1"/>
    <xf numFmtId="0" fontId="16" fillId="0" borderId="16" xfId="3" applyFont="1" applyFill="1" applyBorder="1" applyAlignment="1">
      <alignment wrapText="1"/>
    </xf>
    <xf numFmtId="0" fontId="2" fillId="0" borderId="18" xfId="3" applyFont="1" applyFill="1" applyBorder="1"/>
    <xf numFmtId="0" fontId="6" fillId="0" borderId="19" xfId="3" applyFont="1" applyFill="1" applyBorder="1" applyAlignment="1">
      <alignment wrapText="1"/>
    </xf>
    <xf numFmtId="165" fontId="16" fillId="0" borderId="15" xfId="12" applyNumberFormat="1" applyFont="1" applyFill="1" applyBorder="1" applyAlignment="1">
      <alignment horizontal="right" vertical="top"/>
    </xf>
    <xf numFmtId="165" fontId="16" fillId="0" borderId="11" xfId="12" applyNumberFormat="1" applyFont="1" applyFill="1" applyBorder="1" applyAlignment="1">
      <alignment horizontal="right"/>
    </xf>
    <xf numFmtId="165" fontId="16" fillId="0" borderId="17" xfId="12" applyNumberFormat="1" applyFont="1" applyFill="1" applyBorder="1" applyAlignment="1">
      <alignment horizontal="right"/>
    </xf>
    <xf numFmtId="165" fontId="16" fillId="0" borderId="12" xfId="12" applyNumberFormat="1" applyFont="1" applyFill="1" applyBorder="1" applyAlignment="1">
      <alignment horizontal="right"/>
    </xf>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0" fontId="25" fillId="0" borderId="20" xfId="3" applyFont="1" applyFill="1" applyBorder="1" applyAlignment="1">
      <alignment horizontal="left" vertical="top"/>
    </xf>
    <xf numFmtId="0" fontId="25" fillId="0" borderId="21" xfId="3" applyFont="1" applyFill="1" applyBorder="1" applyAlignment="1">
      <alignment horizontal="left" vertical="top"/>
    </xf>
    <xf numFmtId="0" fontId="25" fillId="0" borderId="22" xfId="3" applyFont="1" applyFill="1" applyBorder="1" applyAlignment="1">
      <alignment horizontal="left" vertical="top"/>
    </xf>
    <xf numFmtId="0" fontId="2" fillId="0" borderId="21" xfId="3" applyFill="1" applyBorder="1" applyAlignment="1">
      <alignment horizontal="left"/>
    </xf>
    <xf numFmtId="0" fontId="2" fillId="0" borderId="22" xfId="3" applyFill="1" applyBorder="1" applyAlignment="1">
      <alignment horizontal="left"/>
    </xf>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0" fontId="24" fillId="2" borderId="15" xfId="3" applyFont="1" applyFill="1" applyBorder="1" applyAlignment="1">
      <alignment horizontal="center" vertical="top"/>
    </xf>
    <xf numFmtId="0" fontId="24" fillId="2" borderId="11" xfId="3" applyFont="1" applyFill="1" applyBorder="1" applyAlignment="1">
      <alignment horizontal="center" vertical="top" wrapText="1"/>
    </xf>
    <xf numFmtId="172" fontId="6" fillId="0" borderId="12" xfId="2" applyNumberFormat="1" applyFont="1" applyFill="1" applyBorder="1" applyAlignment="1">
      <alignment horizontal="center"/>
    </xf>
    <xf numFmtId="2" fontId="16" fillId="0" borderId="0" xfId="3" applyNumberFormat="1" applyFont="1" applyFill="1" applyBorder="1" applyAlignment="1">
      <alignment horizontal="center"/>
    </xf>
    <xf numFmtId="0" fontId="24" fillId="2" borderId="22" xfId="20" applyFont="1" applyFill="1" applyBorder="1" applyAlignment="1">
      <alignment horizontal="center"/>
    </xf>
    <xf numFmtId="4" fontId="24" fillId="2" borderId="21" xfId="20" applyNumberFormat="1" applyFont="1" applyFill="1" applyBorder="1" applyAlignment="1">
      <alignment horizontal="center"/>
    </xf>
    <xf numFmtId="4" fontId="24" fillId="2" borderId="22" xfId="20" applyNumberFormat="1" applyFont="1" applyFill="1" applyBorder="1" applyAlignment="1">
      <alignment horizontal="center"/>
    </xf>
    <xf numFmtId="0" fontId="16" fillId="0" borderId="16" xfId="20" applyFont="1" applyFill="1" applyBorder="1" applyAlignment="1">
      <alignment horizontal="center"/>
    </xf>
    <xf numFmtId="0" fontId="16" fillId="0" borderId="12" xfId="20" applyFont="1" applyFill="1" applyBorder="1" applyAlignment="1">
      <alignment horizontal="center"/>
    </xf>
    <xf numFmtId="43" fontId="16" fillId="0" borderId="0" xfId="4492" applyFont="1" applyFill="1" applyBorder="1" applyAlignment="1">
      <alignment horizontal="center"/>
    </xf>
    <xf numFmtId="4" fontId="16" fillId="0" borderId="12" xfId="20" applyNumberFormat="1" applyFont="1" applyFill="1" applyBorder="1" applyAlignment="1">
      <alignment horizontal="center"/>
    </xf>
    <xf numFmtId="10" fontId="16" fillId="0" borderId="0" xfId="20" applyNumberFormat="1" applyFont="1" applyFill="1" applyBorder="1" applyAlignment="1">
      <alignment horizontal="center"/>
    </xf>
    <xf numFmtId="4" fontId="16" fillId="0" borderId="12" xfId="20" applyNumberFormat="1" applyFont="1" applyFill="1" applyBorder="1" applyAlignment="1">
      <alignment horizontal="right"/>
    </xf>
    <xf numFmtId="0" fontId="16" fillId="0" borderId="18" xfId="20" applyFont="1" applyFill="1" applyBorder="1" applyAlignment="1">
      <alignment horizontal="center"/>
    </xf>
    <xf numFmtId="0" fontId="16" fillId="0" borderId="13" xfId="20" applyFont="1" applyFill="1" applyBorder="1" applyAlignment="1">
      <alignment horizontal="center"/>
    </xf>
    <xf numFmtId="43" fontId="16" fillId="0" borderId="9" xfId="4492" applyFont="1" applyFill="1" applyBorder="1" applyAlignment="1">
      <alignment horizontal="center"/>
    </xf>
    <xf numFmtId="4" fontId="16" fillId="0" borderId="13" xfId="20" applyNumberFormat="1" applyFont="1" applyFill="1" applyBorder="1" applyAlignment="1">
      <alignment horizontal="center"/>
    </xf>
    <xf numFmtId="4" fontId="16" fillId="0" borderId="13" xfId="20" applyNumberFormat="1" applyFont="1" applyFill="1" applyBorder="1" applyAlignment="1">
      <alignment horizontal="right"/>
    </xf>
    <xf numFmtId="0" fontId="16" fillId="0" borderId="0" xfId="20" applyFont="1" applyFill="1" applyBorder="1" applyAlignment="1">
      <alignment horizontal="center"/>
    </xf>
    <xf numFmtId="4" fontId="16" fillId="0" borderId="0" xfId="20" applyNumberFormat="1" applyFont="1" applyFill="1" applyBorder="1" applyAlignment="1">
      <alignment horizontal="center"/>
    </xf>
    <xf numFmtId="4" fontId="16" fillId="0" borderId="0" xfId="20" applyNumberFormat="1" applyFont="1" applyFill="1" applyBorder="1" applyAlignment="1">
      <alignment horizontal="right"/>
    </xf>
    <xf numFmtId="0" fontId="2" fillId="0" borderId="0" xfId="3" applyFont="1" applyFill="1" applyAlignment="1">
      <alignment horizontal="center"/>
    </xf>
    <xf numFmtId="0" fontId="3" fillId="0" borderId="0" xfId="22" applyFont="1" applyFill="1"/>
    <xf numFmtId="0" fontId="2" fillId="4" borderId="12" xfId="3" applyFont="1" applyFill="1" applyBorder="1" applyAlignment="1">
      <alignment horizontal="center" vertical="center" wrapText="1"/>
    </xf>
    <xf numFmtId="0" fontId="2" fillId="0" borderId="12" xfId="3" applyFont="1" applyFill="1" applyBorder="1" applyAlignment="1">
      <alignment horizontal="left" vertical="center" wrapText="1"/>
    </xf>
    <xf numFmtId="195" fontId="2" fillId="0" borderId="0" xfId="2" applyNumberFormat="1" applyFont="1"/>
    <xf numFmtId="43" fontId="2" fillId="0" borderId="0" xfId="1" applyFont="1"/>
    <xf numFmtId="0" fontId="25" fillId="0" borderId="12" xfId="3" applyFont="1" applyFill="1" applyBorder="1" applyAlignment="1">
      <alignment horizontal="center" vertical="center"/>
    </xf>
    <xf numFmtId="0" fontId="2" fillId="0" borderId="12" xfId="3" applyFont="1" applyFill="1" applyBorder="1" applyAlignment="1">
      <alignment horizontal="center" vertical="center" wrapText="1"/>
    </xf>
    <xf numFmtId="0" fontId="2" fillId="0" borderId="12" xfId="3" applyFont="1" applyFill="1" applyBorder="1" applyAlignment="1">
      <alignment horizontal="center" vertical="center"/>
    </xf>
    <xf numFmtId="0" fontId="25" fillId="0" borderId="12" xfId="3" applyFont="1" applyFill="1" applyBorder="1" applyAlignment="1">
      <alignment horizontal="center"/>
    </xf>
    <xf numFmtId="0" fontId="2" fillId="0" borderId="12" xfId="3" applyFont="1" applyFill="1" applyBorder="1" applyAlignment="1">
      <alignment horizontal="center"/>
    </xf>
    <xf numFmtId="0" fontId="2" fillId="0" borderId="13" xfId="3" applyFont="1" applyFill="1" applyBorder="1" applyAlignment="1">
      <alignment horizontal="center"/>
    </xf>
    <xf numFmtId="0" fontId="2" fillId="0" borderId="13" xfId="3" applyFont="1" applyFill="1" applyBorder="1" applyAlignment="1">
      <alignment horizontal="center" vertical="center" wrapText="1"/>
    </xf>
    <xf numFmtId="195" fontId="16" fillId="0" borderId="22" xfId="10" applyNumberFormat="1" applyFont="1" applyFill="1" applyBorder="1" applyAlignment="1">
      <alignment horizontal="right"/>
    </xf>
    <xf numFmtId="170" fontId="6" fillId="0" borderId="12" xfId="4" applyNumberFormat="1" applyFont="1" applyFill="1" applyBorder="1" applyAlignment="1">
      <alignment horizontal="center"/>
    </xf>
    <xf numFmtId="172" fontId="16" fillId="0" borderId="12" xfId="20" applyNumberFormat="1" applyFont="1" applyFill="1" applyBorder="1" applyAlignment="1">
      <alignment horizontal="center"/>
    </xf>
    <xf numFmtId="172" fontId="16" fillId="0" borderId="0" xfId="20" applyNumberFormat="1" applyFont="1" applyFill="1" applyBorder="1" applyAlignment="1">
      <alignment horizontal="center"/>
    </xf>
    <xf numFmtId="172" fontId="16" fillId="0" borderId="13" xfId="20" applyNumberFormat="1" applyFont="1" applyFill="1" applyBorder="1" applyAlignment="1">
      <alignment horizontal="center"/>
    </xf>
    <xf numFmtId="172" fontId="16" fillId="0" borderId="9" xfId="20" applyNumberFormat="1" applyFont="1" applyFill="1" applyBorder="1" applyAlignment="1">
      <alignment horizontal="center"/>
    </xf>
    <xf numFmtId="0" fontId="6" fillId="0" borderId="0" xfId="18617" applyFont="1" applyFill="1" applyBorder="1" applyAlignment="1"/>
    <xf numFmtId="0" fontId="25" fillId="0" borderId="0" xfId="3" applyFont="1" applyAlignment="1">
      <alignment horizontal="left" vertical="top" wrapText="1"/>
    </xf>
    <xf numFmtId="0" fontId="2" fillId="0" borderId="0" xfId="3" applyFont="1" applyAlignment="1">
      <alignment horizontal="left" vertical="top" wrapText="1"/>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Fill="1" applyBorder="1" applyAlignment="1">
      <alignment horizontal="left" vertical="top" wrapText="1"/>
    </xf>
    <xf numFmtId="0" fontId="25" fillId="0" borderId="21" xfId="3" applyFont="1" applyFill="1" applyBorder="1" applyAlignment="1">
      <alignment horizontal="left" vertical="top" wrapText="1"/>
    </xf>
    <xf numFmtId="0" fontId="25" fillId="0" borderId="22" xfId="3" applyFont="1" applyFill="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 fillId="0" borderId="14" xfId="3" applyBorder="1" applyAlignment="1">
      <alignment horizontal="left" vertical="top"/>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6" fillId="0" borderId="14" xfId="3" applyFont="1" applyBorder="1" applyAlignment="1">
      <alignment horizontal="left" vertical="top" wrapText="1"/>
    </xf>
    <xf numFmtId="0" fontId="3" fillId="0" borderId="14" xfId="0" applyFont="1" applyBorder="1" applyAlignment="1">
      <alignment vertical="top" wrapText="1"/>
    </xf>
    <xf numFmtId="0" fontId="3" fillId="0" borderId="0" xfId="0" applyFont="1" applyAlignment="1">
      <alignment vertical="top" wrapText="1"/>
    </xf>
    <xf numFmtId="0" fontId="6" fillId="0" borderId="14" xfId="3" applyFont="1" applyFill="1" applyBorder="1" applyAlignment="1">
      <alignment horizontal="left" wrapText="1"/>
    </xf>
    <xf numFmtId="0" fontId="3" fillId="0" borderId="14" xfId="0" applyFont="1" applyBorder="1" applyAlignment="1">
      <alignment wrapText="1"/>
    </xf>
    <xf numFmtId="0" fontId="3" fillId="0" borderId="0" xfId="0" applyFont="1" applyAlignment="1">
      <alignment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703112" y="779819"/>
          <a:ext cx="14891411" cy="1056122"/>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89857"/>
          <a:ext cx="16299996" cy="1458686"/>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703112" y="779819"/>
          <a:ext cx="14891411" cy="1056122"/>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89857"/>
          <a:ext cx="16299996" cy="1458686"/>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tatutory%20Reporting\PURVEYOR\Securitisation\SPV%20Distributions\Cash%20Collections%20&amp;%20Distribution\Monthly%202014\Oct%202014\Fosse\Quarterly\Murex\FosseLoanNotes2012-1_2014_10_Waterfall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osse%20Investor%20Report%20Dec%202014%20-%20Distribution%20outputs%20-%20JP%20TO%20REVIE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E1180581\Local%20Settings\Temporary%20Internet%20Files\Content.Outlook\W244UW2F\Fosse%20Investor%20Report%20December%202014%20Final%20V1%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 val="Sheet1"/>
    </sheetNames>
    <sheetDataSet>
      <sheetData sheetId="0" refreshError="1"/>
      <sheetData sheetId="1" refreshError="1"/>
      <sheetData sheetId="2" refreshError="1"/>
      <sheetData sheetId="3" refreshError="1"/>
      <sheetData sheetId="4" refreshError="1"/>
      <sheetData sheetId="5">
        <row r="3">
          <cell r="B3" t="str">
            <v>1A1_Note</v>
          </cell>
          <cell r="D3" t="str">
            <v>1A1_LoanTranche</v>
          </cell>
          <cell r="E3" t="str">
            <v>2A1_Note</v>
          </cell>
          <cell r="G3" t="str">
            <v>2A1_LoanTranche</v>
          </cell>
          <cell r="H3" t="str">
            <v>2A2_Note</v>
          </cell>
          <cell r="J3" t="str">
            <v>2A2_LoanTranche</v>
          </cell>
          <cell r="K3" t="str">
            <v>2A3_Note</v>
          </cell>
          <cell r="M3" t="str">
            <v>2A3_LoanTranche</v>
          </cell>
          <cell r="N3" t="str">
            <v>2A4_Note</v>
          </cell>
          <cell r="P3" t="str">
            <v>2A4_LoanTranche</v>
          </cell>
          <cell r="Q3" t="str">
            <v>2A5_Note</v>
          </cell>
          <cell r="S3" t="str">
            <v>2A5_LoanTranche</v>
          </cell>
          <cell r="T3" t="str">
            <v>3A1_Note</v>
          </cell>
          <cell r="V3" t="str">
            <v>3A1_LoanTranche</v>
          </cell>
          <cell r="W3" t="str">
            <v>3A2_Note</v>
          </cell>
          <cell r="Y3" t="str">
            <v>3A2_LoanTranche</v>
          </cell>
          <cell r="Z3" t="str">
            <v>2B1_Note</v>
          </cell>
          <cell r="AB3" t="str">
            <v>2B1_LoanTranche</v>
          </cell>
          <cell r="AC3" t="str">
            <v>2B2_Note</v>
          </cell>
          <cell r="AE3" t="str">
            <v>2B2_LoanTranche</v>
          </cell>
          <cell r="AF3" t="str">
            <v>Z_Note</v>
          </cell>
          <cell r="AH3" t="str">
            <v>Z_LoanTranche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2012-1 1A1</v>
          </cell>
          <cell r="C5" t="str">
            <v>2012-1 1A1</v>
          </cell>
          <cell r="D5" t="str">
            <v>2012-1 1A1</v>
          </cell>
          <cell r="E5" t="str">
            <v>2012-1 2A1</v>
          </cell>
          <cell r="F5" t="str">
            <v>2012-1 2A1</v>
          </cell>
          <cell r="G5" t="str">
            <v>2012-1 2A1</v>
          </cell>
          <cell r="H5" t="str">
            <v>2012-1 2A2</v>
          </cell>
          <cell r="I5" t="str">
            <v>2012-1 2A2</v>
          </cell>
          <cell r="J5" t="str">
            <v>2012-1 2A2</v>
          </cell>
          <cell r="K5" t="str">
            <v>2012-1 2A3</v>
          </cell>
          <cell r="L5" t="str">
            <v>2012-1 2A3</v>
          </cell>
          <cell r="M5" t="str">
            <v>2012-1 2A3</v>
          </cell>
          <cell r="N5" t="str">
            <v>2012-1 2A4</v>
          </cell>
          <cell r="O5" t="str">
            <v>2012-1 2A4</v>
          </cell>
          <cell r="P5" t="str">
            <v>2012-1 2A4</v>
          </cell>
          <cell r="Q5" t="str">
            <v>2012-1 2A5</v>
          </cell>
          <cell r="R5" t="str">
            <v>2012-1 2A5</v>
          </cell>
          <cell r="S5" t="str">
            <v>2012-1 2A5</v>
          </cell>
          <cell r="T5" t="str">
            <v>2012-1 3A1</v>
          </cell>
          <cell r="U5" t="str">
            <v>2012-1 3A1</v>
          </cell>
          <cell r="V5" t="str">
            <v>2012-1 3A1</v>
          </cell>
          <cell r="W5" t="str">
            <v>2012-1 3A2</v>
          </cell>
          <cell r="X5" t="str">
            <v>2012-1 3A2</v>
          </cell>
          <cell r="Y5" t="str">
            <v>2012-1 3A2</v>
          </cell>
          <cell r="Z5" t="str">
            <v>2012-1 2B1</v>
          </cell>
          <cell r="AA5" t="str">
            <v>2012-1 2B1</v>
          </cell>
          <cell r="AB5" t="str">
            <v>2012-1 2B1</v>
          </cell>
          <cell r="AC5" t="str">
            <v>2012-1 2B2</v>
          </cell>
          <cell r="AD5" t="str">
            <v>2012-1 2B2</v>
          </cell>
          <cell r="AE5" t="str">
            <v>2012-1 2B2</v>
          </cell>
          <cell r="AF5" t="str">
            <v>2012-1 Z</v>
          </cell>
          <cell r="AG5" t="str">
            <v>2012-1 Z</v>
          </cell>
          <cell r="AH5" t="str">
            <v>2012-1 Z</v>
          </cell>
          <cell r="AI5" t="str">
            <v xml:space="preserve">2011-2 </v>
          </cell>
          <cell r="AJ5" t="str">
            <v xml:space="preserve">2011-2 </v>
          </cell>
          <cell r="AK5" t="str">
            <v xml:space="preserve">2011-2 </v>
          </cell>
          <cell r="AL5" t="str">
            <v xml:space="preserve">2011-2 </v>
          </cell>
          <cell r="AM5" t="str">
            <v xml:space="preserve">2011-2 </v>
          </cell>
          <cell r="AN5" t="str">
            <v xml:space="preserve">2011-2 </v>
          </cell>
          <cell r="AO5" t="str">
            <v xml:space="preserve">2011-2 </v>
          </cell>
          <cell r="AP5" t="str">
            <v xml:space="preserve">2011-2 </v>
          </cell>
          <cell r="AQ5" t="str">
            <v xml:space="preserve">2011-2 </v>
          </cell>
          <cell r="AR5" t="str">
            <v xml:space="preserve">2011-2 </v>
          </cell>
          <cell r="AS5" t="str">
            <v xml:space="preserve">2011-2 </v>
          </cell>
          <cell r="AT5" t="str">
            <v xml:space="preserve">2011-2 </v>
          </cell>
        </row>
        <row r="6">
          <cell r="A6" t="str">
            <v>Currency</v>
          </cell>
          <cell r="B6" t="str">
            <v>USD</v>
          </cell>
          <cell r="C6" t="str">
            <v>POOL FACTOR</v>
          </cell>
          <cell r="D6" t="str">
            <v>GBP EQUIV</v>
          </cell>
          <cell r="E6" t="str">
            <v>AUD</v>
          </cell>
          <cell r="F6" t="str">
            <v>POOL FACTOR</v>
          </cell>
          <cell r="G6" t="str">
            <v>GBP EQUIV</v>
          </cell>
          <cell r="H6" t="str">
            <v>USD</v>
          </cell>
          <cell r="I6" t="str">
            <v>POOL FACTOR</v>
          </cell>
          <cell r="J6" t="str">
            <v>GBP EQUIV</v>
          </cell>
          <cell r="K6" t="str">
            <v>GBP</v>
          </cell>
          <cell r="L6" t="str">
            <v>POOL FACTOR</v>
          </cell>
          <cell r="M6" t="str">
            <v>GBP EQUIV</v>
          </cell>
          <cell r="N6" t="str">
            <v>EUR</v>
          </cell>
          <cell r="O6" t="str">
            <v>POOL FACTOR</v>
          </cell>
          <cell r="P6" t="str">
            <v>GBP EQUIV</v>
          </cell>
          <cell r="Q6" t="str">
            <v>JPY</v>
          </cell>
          <cell r="R6" t="str">
            <v>POOL FACTOR</v>
          </cell>
          <cell r="S6" t="str">
            <v>GBP EQUIV</v>
          </cell>
          <cell r="T6" t="str">
            <v>USD</v>
          </cell>
          <cell r="U6" t="str">
            <v>POOL FACTOR</v>
          </cell>
          <cell r="V6" t="str">
            <v>GBP EQUIV</v>
          </cell>
          <cell r="W6" t="str">
            <v>GBP</v>
          </cell>
          <cell r="X6" t="str">
            <v>POOL FACTOR</v>
          </cell>
          <cell r="Y6" t="str">
            <v>GBP EQUIV</v>
          </cell>
          <cell r="Z6" t="str">
            <v>USD</v>
          </cell>
          <cell r="AA6" t="str">
            <v>POOL FACTOR</v>
          </cell>
          <cell r="AB6" t="str">
            <v>GBP EQUIV</v>
          </cell>
          <cell r="AC6" t="str">
            <v>GBP</v>
          </cell>
          <cell r="AD6" t="str">
            <v>POOL FACTOR</v>
          </cell>
          <cell r="AE6" t="str">
            <v>GBP EQUIV</v>
          </cell>
          <cell r="AF6" t="str">
            <v>GBP</v>
          </cell>
          <cell r="AG6" t="str">
            <v>POOL FACTOR</v>
          </cell>
          <cell r="AH6" t="str">
            <v>GBP EQUIV</v>
          </cell>
          <cell r="AI6" t="str">
            <v>GBP</v>
          </cell>
          <cell r="AJ6" t="str">
            <v>POOL FACTOR</v>
          </cell>
          <cell r="AK6" t="str">
            <v>GBP EQUIV</v>
          </cell>
          <cell r="AL6" t="str">
            <v>GBP</v>
          </cell>
          <cell r="AM6" t="str">
            <v>POOL FACTOR</v>
          </cell>
          <cell r="AN6" t="str">
            <v>GBP EQUIV</v>
          </cell>
          <cell r="AO6" t="str">
            <v>GBP</v>
          </cell>
          <cell r="AP6" t="str">
            <v>POOL FACTOR</v>
          </cell>
          <cell r="AQ6" t="str">
            <v>GBP EQUIV</v>
          </cell>
          <cell r="AR6" t="str">
            <v>GBP</v>
          </cell>
          <cell r="AS6" t="str">
            <v>POOL FACTOR</v>
          </cell>
          <cell r="AT6" t="str">
            <v>GBP EQUIV</v>
          </cell>
        </row>
        <row r="7">
          <cell r="A7" t="str">
            <v>IPD</v>
          </cell>
          <cell r="B7" t="str">
            <v>Balance EOD</v>
          </cell>
          <cell r="D7">
            <v>155860349.12718204</v>
          </cell>
          <cell r="E7" t="str">
            <v>Balance EOD</v>
          </cell>
          <cell r="G7">
            <v>93457943.925233662</v>
          </cell>
          <cell r="H7" t="str">
            <v>Balance EOD</v>
          </cell>
          <cell r="I7" t="e">
            <v>#REF!</v>
          </cell>
          <cell r="J7">
            <v>469924812.03007519</v>
          </cell>
          <cell r="K7" t="str">
            <v>Balance EOD</v>
          </cell>
          <cell r="L7" t="e">
            <v>#REF!</v>
          </cell>
          <cell r="M7">
            <v>300000000</v>
          </cell>
          <cell r="N7" t="str">
            <v>Balance EOD</v>
          </cell>
          <cell r="O7" t="e">
            <v>#REF!</v>
          </cell>
          <cell r="P7">
            <v>159800000</v>
          </cell>
          <cell r="Q7" t="str">
            <v>Balance EOD</v>
          </cell>
          <cell r="R7" t="e">
            <v>#REF!</v>
          </cell>
          <cell r="S7">
            <v>124951190.94103864</v>
          </cell>
          <cell r="T7" t="str">
            <v>Balance EOD</v>
          </cell>
          <cell r="U7" t="e">
            <v>#REF!</v>
          </cell>
          <cell r="V7">
            <v>439781365.83527052</v>
          </cell>
          <cell r="W7" t="str">
            <v>Balance EOD</v>
          </cell>
          <cell r="X7" t="e">
            <v>#REF!</v>
          </cell>
          <cell r="Y7">
            <v>300000000</v>
          </cell>
          <cell r="Z7" t="str">
            <v>Balance EOD</v>
          </cell>
          <cell r="AA7" t="e">
            <v>#REF!</v>
          </cell>
          <cell r="AC7" t="str">
            <v>Balance EOD</v>
          </cell>
          <cell r="AD7" t="e">
            <v>#REF!</v>
          </cell>
          <cell r="AF7" t="str">
            <v>Balance EOD</v>
          </cell>
          <cell r="AI7" t="str">
            <v>Balance EOD</v>
          </cell>
          <cell r="AJ7" t="e">
            <v>#REF!</v>
          </cell>
          <cell r="AL7" t="str">
            <v>Balance EOD</v>
          </cell>
          <cell r="AM7" t="e">
            <v>#REF!</v>
          </cell>
          <cell r="AO7" t="str">
            <v>Balance EOD</v>
          </cell>
          <cell r="AR7" t="str">
            <v>Balance EOD</v>
          </cell>
        </row>
        <row r="9">
          <cell r="A9">
            <v>41052</v>
          </cell>
          <cell r="B9">
            <v>0</v>
          </cell>
          <cell r="E9">
            <v>0</v>
          </cell>
        </row>
        <row r="10">
          <cell r="A10">
            <v>41078</v>
          </cell>
          <cell r="B10">
            <v>74058.472222222204</v>
          </cell>
        </row>
        <row r="11">
          <cell r="A11">
            <v>41108</v>
          </cell>
          <cell r="B11">
            <v>88072.916666666672</v>
          </cell>
          <cell r="D11">
            <v>124549.92655347929</v>
          </cell>
          <cell r="E11">
            <v>1298775.4098360655</v>
          </cell>
          <cell r="G11">
            <v>343176.54589681217</v>
          </cell>
          <cell r="H11">
            <v>2014623.3333333335</v>
          </cell>
          <cell r="J11">
            <v>1627865.8976207641</v>
          </cell>
          <cell r="K11">
            <v>1020554.0983606558</v>
          </cell>
          <cell r="M11">
            <v>1023350.1369863013</v>
          </cell>
          <cell r="N11">
            <v>490933.33333333326</v>
          </cell>
          <cell r="P11">
            <v>586783.8487671233</v>
          </cell>
          <cell r="Q11">
            <v>21290951.111111108</v>
          </cell>
          <cell r="S11">
            <v>440128.07497071452</v>
          </cell>
          <cell r="T11">
            <v>1989203.9999999995</v>
          </cell>
          <cell r="V11">
            <v>1485829.6591651384</v>
          </cell>
          <cell r="W11">
            <v>1066455.737704918</v>
          </cell>
          <cell r="Y11">
            <v>1069377.5342465753</v>
          </cell>
          <cell r="Z11">
            <v>177085.99999999997</v>
          </cell>
          <cell r="AB11">
            <v>125929.05252932507</v>
          </cell>
          <cell r="AC11">
            <v>879276.50273224036</v>
          </cell>
          <cell r="AE11">
            <v>881685.47945205483</v>
          </cell>
          <cell r="AF11">
            <v>642477.21311475406</v>
          </cell>
          <cell r="AH11">
            <v>644237.42465753434</v>
          </cell>
          <cell r="AI11" t="e">
            <v>#N/A</v>
          </cell>
          <cell r="AK11" t="e">
            <v>#DIV/0!</v>
          </cell>
          <cell r="AL11" t="e">
            <v>#N/A</v>
          </cell>
          <cell r="AN11" t="e">
            <v>#DIV/0!</v>
          </cell>
          <cell r="AO11" t="e">
            <v>#N/A</v>
          </cell>
          <cell r="AQ11" t="e">
            <v>#DIV/0!</v>
          </cell>
          <cell r="AR11" t="e">
            <v>#N/A</v>
          </cell>
          <cell r="AT11" t="e">
            <v>#DIV/0!</v>
          </cell>
        </row>
        <row r="12">
          <cell r="A12">
            <v>41141</v>
          </cell>
          <cell r="B12">
            <v>98026.041666666657</v>
          </cell>
          <cell r="E12">
            <v>760081.96721311472</v>
          </cell>
        </row>
        <row r="13">
          <cell r="A13">
            <v>41170</v>
          </cell>
          <cell r="B13">
            <v>83979.166666666686</v>
          </cell>
          <cell r="E13">
            <v>671718.44262295077</v>
          </cell>
        </row>
        <row r="14">
          <cell r="A14">
            <v>41200</v>
          </cell>
          <cell r="B14">
            <v>83333.333333333328</v>
          </cell>
          <cell r="D14">
            <v>218131.89628668057</v>
          </cell>
          <cell r="E14">
            <v>690983.60655737703</v>
          </cell>
          <cell r="G14">
            <v>571893.48354884144</v>
          </cell>
          <cell r="H14">
            <v>3555608.3333333335</v>
          </cell>
          <cell r="J14">
            <v>2715096.8173859306</v>
          </cell>
          <cell r="K14">
            <v>1702565.5737704919</v>
          </cell>
          <cell r="M14">
            <v>1707230.1369863013</v>
          </cell>
          <cell r="N14">
            <v>806022.22222222225</v>
          </cell>
          <cell r="P14">
            <v>977857.79178082198</v>
          </cell>
          <cell r="Q14">
            <v>36624586.666666664</v>
          </cell>
          <cell r="S14">
            <v>733901.67582226545</v>
          </cell>
          <cell r="T14">
            <v>3497456.666666666</v>
          </cell>
          <cell r="V14">
            <v>2479137.9252474955</v>
          </cell>
          <cell r="W14">
            <v>1777975.4098360657</v>
          </cell>
          <cell r="Y14">
            <v>1782846.5753424657</v>
          </cell>
          <cell r="Z14">
            <v>307318.33333333331</v>
          </cell>
          <cell r="AB14">
            <v>209604.08508882404</v>
          </cell>
          <cell r="AC14">
            <v>1461819.6721311477</v>
          </cell>
          <cell r="AE14">
            <v>1465824.6575342468</v>
          </cell>
          <cell r="AF14">
            <v>1080142.2131147543</v>
          </cell>
          <cell r="AH14">
            <v>1083101.5068493153</v>
          </cell>
          <cell r="AI14" t="e">
            <v>#N/A</v>
          </cell>
          <cell r="AK14" t="e">
            <v>#DIV/0!</v>
          </cell>
          <cell r="AL14" t="e">
            <v>#N/A</v>
          </cell>
          <cell r="AN14" t="e">
            <v>#DIV/0!</v>
          </cell>
          <cell r="AO14" t="e">
            <v>#N/A</v>
          </cell>
          <cell r="AQ14" t="e">
            <v>#DIV/0!</v>
          </cell>
          <cell r="AR14" t="e">
            <v>#N/A</v>
          </cell>
          <cell r="AT14" t="e">
            <v>#DIV/0!</v>
          </cell>
        </row>
        <row r="15">
          <cell r="A15">
            <v>41232</v>
          </cell>
          <cell r="B15">
            <v>87377.777777777781</v>
          </cell>
          <cell r="E15">
            <v>701639.34426229517</v>
          </cell>
        </row>
        <row r="16">
          <cell r="A16">
            <v>41261</v>
          </cell>
          <cell r="B16">
            <v>78038.194444444453</v>
          </cell>
          <cell r="E16">
            <v>634672.13114754099</v>
          </cell>
        </row>
        <row r="17">
          <cell r="A17">
            <v>41275</v>
          </cell>
        </row>
        <row r="18">
          <cell r="A18">
            <v>41292</v>
          </cell>
          <cell r="B18">
            <v>83743.055555555562</v>
          </cell>
          <cell r="D18">
            <v>109998.97516482766</v>
          </cell>
          <cell r="E18">
            <v>656558.7244554233</v>
          </cell>
          <cell r="G18">
            <v>507054.15439764439</v>
          </cell>
          <cell r="H18">
            <v>3305770.833333333</v>
          </cell>
          <cell r="J18">
            <v>2389071.9950561337</v>
          </cell>
          <cell r="K18">
            <v>1495756.8493150687</v>
          </cell>
          <cell r="M18">
            <v>1499095.890410959</v>
          </cell>
          <cell r="N18">
            <v>668533.33333333337</v>
          </cell>
          <cell r="P18">
            <v>866991.616438356</v>
          </cell>
          <cell r="Q18">
            <v>36332640</v>
          </cell>
          <cell r="S18">
            <v>647212.93587158248</v>
          </cell>
          <cell r="T18">
            <v>3264275</v>
          </cell>
          <cell r="V18">
            <v>2174026.0477941656</v>
          </cell>
          <cell r="W18">
            <v>1571204.8618908599</v>
          </cell>
          <cell r="Y18">
            <v>1574712.3287671232</v>
          </cell>
          <cell r="Z18">
            <v>290662.5</v>
          </cell>
          <cell r="AB18">
            <v>187834.99748550408</v>
          </cell>
          <cell r="AC18">
            <v>1324112.6207051429</v>
          </cell>
          <cell r="AE18">
            <v>1327068.4931506852</v>
          </cell>
          <cell r="AF18">
            <v>883401.91724679992</v>
          </cell>
          <cell r="AH18">
            <v>885373.9726027397</v>
          </cell>
          <cell r="AI18" t="e">
            <v>#N/A</v>
          </cell>
          <cell r="AK18" t="e">
            <v>#DIV/0!</v>
          </cell>
          <cell r="AL18" t="e">
            <v>#N/A</v>
          </cell>
          <cell r="AN18" t="e">
            <v>#DIV/0!</v>
          </cell>
          <cell r="AO18" t="e">
            <v>#N/A</v>
          </cell>
          <cell r="AQ18" t="e">
            <v>#DIV/0!</v>
          </cell>
          <cell r="AR18" t="e">
            <v>#N/A</v>
          </cell>
          <cell r="AT18" t="e">
            <v>#DIV/0!</v>
          </cell>
        </row>
        <row r="19">
          <cell r="A19">
            <v>41324</v>
          </cell>
          <cell r="B19">
            <v>42855.555555555555</v>
          </cell>
          <cell r="E19">
            <v>669369.86301369872</v>
          </cell>
        </row>
        <row r="20">
          <cell r="A20">
            <v>41351</v>
          </cell>
          <cell r="B20">
            <v>35831.25</v>
          </cell>
          <cell r="E20">
            <v>560619.86301369872</v>
          </cell>
        </row>
        <row r="21">
          <cell r="A21">
            <v>41382</v>
          </cell>
          <cell r="B21">
            <v>41247.222222222219</v>
          </cell>
          <cell r="D21">
            <v>49720.518908208935</v>
          </cell>
          <cell r="E21">
            <v>646859.58904109593</v>
          </cell>
          <cell r="G21">
            <v>491134.29778517468</v>
          </cell>
          <cell r="H21">
            <v>3193125</v>
          </cell>
          <cell r="J21">
            <v>2312512.8746523843</v>
          </cell>
          <cell r="K21">
            <v>1450787.6712328768</v>
          </cell>
          <cell r="M21">
            <v>1450787.6712328768</v>
          </cell>
          <cell r="N21">
            <v>650500</v>
          </cell>
          <cell r="P21">
            <v>839770.89041095879</v>
          </cell>
          <cell r="Q21">
            <v>34771600</v>
          </cell>
          <cell r="S21">
            <v>626595.98936631135</v>
          </cell>
          <cell r="T21">
            <v>3155250</v>
          </cell>
          <cell r="V21">
            <v>2103721.2732832395</v>
          </cell>
          <cell r="W21">
            <v>1524760.2739726026</v>
          </cell>
          <cell r="Y21">
            <v>1524760.2739726026</v>
          </cell>
          <cell r="Z21">
            <v>281625.00000000006</v>
          </cell>
          <cell r="AB21">
            <v>182107.53446148953</v>
          </cell>
          <cell r="AC21">
            <v>1287739.7260273974</v>
          </cell>
          <cell r="AE21">
            <v>1287739.7260273974</v>
          </cell>
          <cell r="AF21">
            <v>851193.49315068498</v>
          </cell>
          <cell r="AH21">
            <v>851193.49315068498</v>
          </cell>
          <cell r="AI21" t="e">
            <v>#N/A</v>
          </cell>
          <cell r="AK21">
            <v>0</v>
          </cell>
          <cell r="AL21" t="e">
            <v>#N/A</v>
          </cell>
          <cell r="AN21" t="e">
            <v>#DIV/0!</v>
          </cell>
          <cell r="AO21" t="e">
            <v>#N/A</v>
          </cell>
          <cell r="AQ21">
            <v>0</v>
          </cell>
          <cell r="AR21" t="e">
            <v>#N/A</v>
          </cell>
          <cell r="AT21">
            <v>0</v>
          </cell>
        </row>
        <row r="22">
          <cell r="A22">
            <v>41414</v>
          </cell>
          <cell r="B22">
            <v>0</v>
          </cell>
          <cell r="E22">
            <v>671237.26027397264</v>
          </cell>
        </row>
        <row r="23">
          <cell r="A23">
            <v>41443</v>
          </cell>
          <cell r="B23">
            <v>0</v>
          </cell>
          <cell r="E23">
            <v>578311.64383561641</v>
          </cell>
        </row>
        <row r="24">
          <cell r="A24">
            <v>41473</v>
          </cell>
          <cell r="B24">
            <v>0</v>
          </cell>
          <cell r="D24">
            <v>0</v>
          </cell>
          <cell r="E24">
            <v>600312.32876712328</v>
          </cell>
          <cell r="G24">
            <v>494990.60299577523</v>
          </cell>
          <cell r="H24">
            <v>3179502.0833333335</v>
          </cell>
          <cell r="J24">
            <v>2330158.6157173761</v>
          </cell>
          <cell r="K24">
            <v>1461769.1506849315</v>
          </cell>
          <cell r="M24">
            <v>1461769.1506849315</v>
          </cell>
          <cell r="N24">
            <v>662277.77777777775</v>
          </cell>
          <cell r="P24">
            <v>846364.63243835629</v>
          </cell>
          <cell r="Q24">
            <v>34637835.55555556</v>
          </cell>
          <cell r="S24">
            <v>631418.00987413945</v>
          </cell>
          <cell r="T24">
            <v>3144479.722222222</v>
          </cell>
          <cell r="V24">
            <v>2119563.40296108</v>
          </cell>
          <cell r="W24">
            <v>1536563.6712328768</v>
          </cell>
          <cell r="Y24">
            <v>1536563.6712328768</v>
          </cell>
          <cell r="Z24">
            <v>281480.69444444444</v>
          </cell>
          <cell r="AB24">
            <v>183593.51990750097</v>
          </cell>
          <cell r="AC24">
            <v>1298622.3561643837</v>
          </cell>
          <cell r="AE24">
            <v>1298622.3561643837</v>
          </cell>
          <cell r="AF24">
            <v>855769.73424657539</v>
          </cell>
          <cell r="AH24">
            <v>855769.73424657539</v>
          </cell>
          <cell r="AI24" t="e">
            <v>#N/A</v>
          </cell>
          <cell r="AK24">
            <v>0</v>
          </cell>
          <cell r="AL24" t="e">
            <v>#N/A</v>
          </cell>
          <cell r="AN24">
            <v>0</v>
          </cell>
          <cell r="AO24" t="e">
            <v>#N/A</v>
          </cell>
          <cell r="AQ24">
            <v>0</v>
          </cell>
          <cell r="AR24" t="e">
            <v>#N/A</v>
          </cell>
          <cell r="AT24">
            <v>0</v>
          </cell>
        </row>
        <row r="25">
          <cell r="A25">
            <v>41505</v>
          </cell>
          <cell r="B25">
            <v>0</v>
          </cell>
          <cell r="E25">
            <v>635178.08219178079</v>
          </cell>
        </row>
        <row r="26">
          <cell r="A26">
            <v>41535</v>
          </cell>
          <cell r="E26">
            <v>573287.67123287672</v>
          </cell>
        </row>
        <row r="27">
          <cell r="A27">
            <v>41565</v>
          </cell>
          <cell r="B27">
            <v>0</v>
          </cell>
          <cell r="D27">
            <v>0</v>
          </cell>
          <cell r="E27">
            <v>569280.82191780815</v>
          </cell>
          <cell r="G27">
            <v>501666.77762130322</v>
          </cell>
          <cell r="H27">
            <v>3193550</v>
          </cell>
          <cell r="J27">
            <v>2361983.2114532907</v>
          </cell>
          <cell r="K27">
            <v>1481802.4109589041</v>
          </cell>
          <cell r="M27">
            <v>1481802.4109589041</v>
          </cell>
          <cell r="N27">
            <v>674155.55555555562</v>
          </cell>
          <cell r="P27">
            <v>857779.95638356148</v>
          </cell>
          <cell r="Q27">
            <v>35018471.111111112</v>
          </cell>
          <cell r="S27">
            <v>640010.13302808709</v>
          </cell>
          <cell r="T27">
            <v>3159535.555555555</v>
          </cell>
          <cell r="V27">
            <v>2148674.8810826028</v>
          </cell>
          <cell r="W27">
            <v>1557418.8493150685</v>
          </cell>
          <cell r="Y27">
            <v>1557418.8493150685</v>
          </cell>
          <cell r="Z27">
            <v>283181.11111111112</v>
          </cell>
          <cell r="AB27">
            <v>186026.24532024367</v>
          </cell>
          <cell r="AC27">
            <v>1315539.506849315</v>
          </cell>
          <cell r="AE27">
            <v>1315539.506849315</v>
          </cell>
          <cell r="AF27">
            <v>868945.16712328768</v>
          </cell>
          <cell r="AH27">
            <v>868945.16712328768</v>
          </cell>
          <cell r="AI27" t="e">
            <v>#N/A</v>
          </cell>
          <cell r="AK27">
            <v>0</v>
          </cell>
          <cell r="AL27" t="e">
            <v>#N/A</v>
          </cell>
          <cell r="AN27">
            <v>0</v>
          </cell>
          <cell r="AO27" t="e">
            <v>#N/A</v>
          </cell>
          <cell r="AQ27">
            <v>0</v>
          </cell>
          <cell r="AR27" t="e">
            <v>#N/A</v>
          </cell>
          <cell r="AT27">
            <v>0</v>
          </cell>
        </row>
        <row r="28">
          <cell r="A28">
            <v>41596</v>
          </cell>
          <cell r="E28">
            <v>549464.38350219175</v>
          </cell>
        </row>
        <row r="29">
          <cell r="A29">
            <v>41626</v>
          </cell>
          <cell r="E29">
            <v>532119.95155939728</v>
          </cell>
        </row>
        <row r="30">
          <cell r="A30">
            <v>41660</v>
          </cell>
          <cell r="B30">
            <v>0</v>
          </cell>
          <cell r="D30">
            <v>0</v>
          </cell>
          <cell r="E30">
            <v>606986.75420494238</v>
          </cell>
          <cell r="G30">
            <v>485845.12496419752</v>
          </cell>
          <cell r="H30">
            <v>3044620.3353061802</v>
          </cell>
          <cell r="J30">
            <v>2288040.4049867908</v>
          </cell>
          <cell r="K30">
            <v>1435509.4517213753</v>
          </cell>
          <cell r="M30">
            <v>1435509.4517213753</v>
          </cell>
          <cell r="N30">
            <v>653543.84965624998</v>
          </cell>
          <cell r="P30">
            <v>830727.14685277524</v>
          </cell>
          <cell r="Q30">
            <v>33258624.504009508</v>
          </cell>
          <cell r="S30">
            <v>619930.58066108811</v>
          </cell>
          <cell r="T30">
            <v>3225342.361111111</v>
          </cell>
          <cell r="V30">
            <v>2227393.8177583893</v>
          </cell>
          <cell r="W30">
            <v>1614107.2602739725</v>
          </cell>
          <cell r="Y30">
            <v>1614107.2602739725</v>
          </cell>
          <cell r="Z30">
            <v>289756.59722222225</v>
          </cell>
          <cell r="AB30">
            <v>192709.72400720394</v>
          </cell>
          <cell r="AC30">
            <v>1362372.876712329</v>
          </cell>
          <cell r="AE30">
            <v>1362372.876712329</v>
          </cell>
          <cell r="AF30">
            <v>902888.19863013702</v>
          </cell>
          <cell r="AH30">
            <v>902888.19863013702</v>
          </cell>
          <cell r="AI30" t="e">
            <v>#N/A</v>
          </cell>
          <cell r="AK30">
            <v>0</v>
          </cell>
          <cell r="AL30" t="e">
            <v>#N/A</v>
          </cell>
          <cell r="AN30">
            <v>0</v>
          </cell>
          <cell r="AO30" t="e">
            <v>#N/A</v>
          </cell>
          <cell r="AQ30">
            <v>0</v>
          </cell>
          <cell r="AR30" t="e">
            <v>#N/A</v>
          </cell>
          <cell r="AT30">
            <v>0</v>
          </cell>
        </row>
        <row r="31">
          <cell r="A31">
            <v>41688</v>
          </cell>
          <cell r="E31">
            <v>466189.60758904112</v>
          </cell>
        </row>
        <row r="32">
          <cell r="A32">
            <v>41716</v>
          </cell>
          <cell r="E32">
            <v>466690.88673698634</v>
          </cell>
        </row>
        <row r="33">
          <cell r="A33">
            <v>41751</v>
          </cell>
          <cell r="B33">
            <v>0</v>
          </cell>
          <cell r="D33">
            <v>0</v>
          </cell>
          <cell r="E33">
            <v>588376.39990068495</v>
          </cell>
          <cell r="G33">
            <v>434378.99504266027</v>
          </cell>
          <cell r="H33">
            <v>2703310.3729070835</v>
          </cell>
          <cell r="J33">
            <v>2045827.4626823184</v>
          </cell>
          <cell r="K33">
            <v>1283573.8823910493</v>
          </cell>
          <cell r="M33">
            <v>1283573.8823910493</v>
          </cell>
          <cell r="N33">
            <v>617547.13313222222</v>
          </cell>
          <cell r="P33">
            <v>742727.26846364327</v>
          </cell>
          <cell r="Q33">
            <v>29725776.603950933</v>
          </cell>
          <cell r="S33">
            <v>554291.58060069813</v>
          </cell>
          <cell r="T33">
            <v>3072817.222222222</v>
          </cell>
          <cell r="V33">
            <v>2136349.9179390348</v>
          </cell>
          <cell r="W33">
            <v>1548014.7123287672</v>
          </cell>
          <cell r="Y33">
            <v>1548014.7123287672</v>
          </cell>
          <cell r="Z33">
            <v>276361.94444444444</v>
          </cell>
          <cell r="AB33">
            <v>184791.20227293245</v>
          </cell>
          <cell r="AC33">
            <v>1306256.383561644</v>
          </cell>
          <cell r="AE33">
            <v>1306256.383561644</v>
          </cell>
          <cell r="AF33">
            <v>866648.22328767134</v>
          </cell>
          <cell r="AH33">
            <v>866648.22328767134</v>
          </cell>
          <cell r="AI33" t="e">
            <v>#N/A</v>
          </cell>
          <cell r="AK33">
            <v>0</v>
          </cell>
          <cell r="AL33" t="e">
            <v>#N/A</v>
          </cell>
          <cell r="AN33">
            <v>0</v>
          </cell>
          <cell r="AO33" t="e">
            <v>#N/A</v>
          </cell>
          <cell r="AQ33">
            <v>0</v>
          </cell>
          <cell r="AR33" t="e">
            <v>#N/A</v>
          </cell>
          <cell r="AT33">
            <v>0</v>
          </cell>
        </row>
        <row r="34">
          <cell r="A34">
            <v>41778</v>
          </cell>
          <cell r="E34">
            <v>421102.81844136992</v>
          </cell>
        </row>
        <row r="35">
          <cell r="A35">
            <v>41808</v>
          </cell>
          <cell r="E35">
            <v>470218.99681430135</v>
          </cell>
        </row>
        <row r="36">
          <cell r="A36">
            <v>41838</v>
          </cell>
          <cell r="B36">
            <v>0</v>
          </cell>
          <cell r="D36">
            <v>0</v>
          </cell>
          <cell r="E36">
            <v>470218.99681430135</v>
          </cell>
          <cell r="G36">
            <v>387574.20488076925</v>
          </cell>
          <cell r="H36">
            <v>2390059.9432298751</v>
          </cell>
          <cell r="J36">
            <v>1825853.9866768518</v>
          </cell>
          <cell r="K36">
            <v>1145641.1523730224</v>
          </cell>
          <cell r="M36">
            <v>1145641.1523730224</v>
          </cell>
          <cell r="N36">
            <v>558710.86221933318</v>
          </cell>
          <cell r="P36">
            <v>662697.62995743204</v>
          </cell>
          <cell r="Q36">
            <v>26154089.423804998</v>
          </cell>
          <cell r="S36">
            <v>494655.35184523556</v>
          </cell>
          <cell r="T36">
            <v>2922946.2499999995</v>
          </cell>
          <cell r="V36">
            <v>2050956.1845222779</v>
          </cell>
          <cell r="W36">
            <v>1485776.4657534247</v>
          </cell>
          <cell r="Y36">
            <v>1485776.4657534247</v>
          </cell>
          <cell r="Z36">
            <v>263156.875</v>
          </cell>
          <cell r="AB36">
            <v>177275.80796987767</v>
          </cell>
          <cell r="AC36">
            <v>1252709.4246575343</v>
          </cell>
          <cell r="AE36">
            <v>1252709.4246575343</v>
          </cell>
          <cell r="AF36">
            <v>834069.83424657537</v>
          </cell>
          <cell r="AH36">
            <v>834069.83424657537</v>
          </cell>
          <cell r="AI36" t="e">
            <v>#N/A</v>
          </cell>
          <cell r="AK36">
            <v>0</v>
          </cell>
          <cell r="AL36" t="e">
            <v>#N/A</v>
          </cell>
          <cell r="AN36">
            <v>0</v>
          </cell>
          <cell r="AO36" t="e">
            <v>#N/A</v>
          </cell>
          <cell r="AQ36">
            <v>0</v>
          </cell>
          <cell r="AR36" t="e">
            <v>#N/A</v>
          </cell>
          <cell r="AT36">
            <v>0</v>
          </cell>
        </row>
        <row r="37">
          <cell r="A37">
            <v>41869</v>
          </cell>
          <cell r="E37">
            <v>449425.1824405315</v>
          </cell>
        </row>
        <row r="38">
          <cell r="A38">
            <v>41900</v>
          </cell>
          <cell r="E38">
            <v>449425.1824405315</v>
          </cell>
        </row>
        <row r="39">
          <cell r="A39">
            <v>41932</v>
          </cell>
          <cell r="B39">
            <v>0</v>
          </cell>
          <cell r="D39">
            <v>0</v>
          </cell>
          <cell r="E39">
            <v>463922.76897087117</v>
          </cell>
          <cell r="G39">
            <v>393575.24076072068</v>
          </cell>
          <cell r="H39">
            <v>2402087.9846616001</v>
          </cell>
          <cell r="J39">
            <v>1855844.5645692565</v>
          </cell>
          <cell r="K39">
            <v>1164757.2636397216</v>
          </cell>
          <cell r="M39">
            <v>1164757.2636397216</v>
          </cell>
          <cell r="N39">
            <v>510139.80733277777</v>
          </cell>
          <cell r="P39">
            <v>672958.55817960808</v>
          </cell>
          <cell r="Q39">
            <v>26126059.428495668</v>
          </cell>
          <cell r="S39">
            <v>502643.43660965422</v>
          </cell>
          <cell r="T39">
            <v>3168635.555555556</v>
          </cell>
          <cell r="V39">
            <v>2249953.2764572389</v>
          </cell>
          <cell r="W39">
            <v>1628499.7808219178</v>
          </cell>
          <cell r="Y39">
            <v>1628499.7808219178</v>
          </cell>
          <cell r="Z39">
            <v>285081.11111111112</v>
          </cell>
          <cell r="AB39">
            <v>193963.61073023544</v>
          </cell>
          <cell r="AC39">
            <v>1368954.1917808219</v>
          </cell>
          <cell r="AE39">
            <v>1368954.1917808219</v>
          </cell>
          <cell r="AF39">
            <v>923198.07945205481</v>
          </cell>
          <cell r="AH39">
            <v>923198.07945205481</v>
          </cell>
          <cell r="AI39" t="e">
            <v>#N/A</v>
          </cell>
          <cell r="AK39">
            <v>0</v>
          </cell>
          <cell r="AL39" t="e">
            <v>#N/A</v>
          </cell>
          <cell r="AN39">
            <v>0</v>
          </cell>
          <cell r="AO39" t="e">
            <v>#N/A</v>
          </cell>
          <cell r="AQ39">
            <v>0</v>
          </cell>
          <cell r="AR39" t="e">
            <v>#N/A</v>
          </cell>
          <cell r="AT39">
            <v>0</v>
          </cell>
        </row>
        <row r="40">
          <cell r="A40">
            <v>41961</v>
          </cell>
          <cell r="E40">
            <v>388368.76010755892</v>
          </cell>
        </row>
        <row r="41">
          <cell r="A41">
            <v>41991</v>
          </cell>
          <cell r="E41">
            <v>401760.78631816432</v>
          </cell>
        </row>
        <row r="42">
          <cell r="A42">
            <v>42023</v>
          </cell>
          <cell r="E42">
            <v>428544.83873937535</v>
          </cell>
          <cell r="G42">
            <v>351958.84966895008</v>
          </cell>
          <cell r="H42">
            <v>2148092.7604904445</v>
          </cell>
          <cell r="J42">
            <v>1659608.7650421234</v>
          </cell>
          <cell r="K42">
            <v>1041596.5898463905</v>
          </cell>
          <cell r="M42">
            <v>1041596.5898463905</v>
          </cell>
          <cell r="N42">
            <v>456197.9542878333</v>
          </cell>
          <cell r="P42">
            <v>601800.35580277944</v>
          </cell>
          <cell r="Q42">
            <v>23363506.886500694</v>
          </cell>
          <cell r="S42">
            <v>449494.24634146655</v>
          </cell>
          <cell r="T42">
            <v>3067508.888888889</v>
          </cell>
          <cell r="V42">
            <v>2178146.2569958377</v>
          </cell>
          <cell r="W42">
            <v>1576526.3835616438</v>
          </cell>
          <cell r="Y42">
            <v>1576526.3835616438</v>
          </cell>
        </row>
        <row r="43">
          <cell r="A43">
            <v>42053</v>
          </cell>
          <cell r="E43">
            <v>369682.90236073965</v>
          </cell>
        </row>
        <row r="44">
          <cell r="A44">
            <v>42081</v>
          </cell>
          <cell r="E44">
            <v>345037.37553669041</v>
          </cell>
        </row>
        <row r="45">
          <cell r="A45">
            <v>42114</v>
          </cell>
          <cell r="E45">
            <v>406651.19259681372</v>
          </cell>
          <cell r="G45">
            <v>323857.31382486119</v>
          </cell>
          <cell r="H45">
            <v>1976582.0771949778</v>
          </cell>
          <cell r="J45">
            <v>1527100.2260577399</v>
          </cell>
          <cell r="K45">
            <v>958432.14596414473</v>
          </cell>
          <cell r="M45">
            <v>958432.14596414473</v>
          </cell>
          <cell r="N45">
            <v>419773.6312390833</v>
          </cell>
          <cell r="P45">
            <v>553750.66517049144</v>
          </cell>
          <cell r="Q45">
            <v>21498088.808778398</v>
          </cell>
          <cell r="S45">
            <v>413605.16954187001</v>
          </cell>
          <cell r="T45">
            <v>3067508.888888889</v>
          </cell>
          <cell r="V45">
            <v>2178146.2569958377</v>
          </cell>
          <cell r="W45">
            <v>1576526.3835616438</v>
          </cell>
          <cell r="Y45">
            <v>1576526.3835616438</v>
          </cell>
        </row>
        <row r="46">
          <cell r="A46">
            <v>42142</v>
          </cell>
          <cell r="E46">
            <v>316080.98031340272</v>
          </cell>
        </row>
        <row r="47">
          <cell r="A47">
            <v>42173</v>
          </cell>
          <cell r="E47">
            <v>349946.79963269585</v>
          </cell>
        </row>
        <row r="48">
          <cell r="A48">
            <v>42205</v>
          </cell>
          <cell r="E48">
            <v>361235.40607246023</v>
          </cell>
          <cell r="G48">
            <v>296678.40208963735</v>
          </cell>
          <cell r="H48">
            <v>1810702.3951299111</v>
          </cell>
          <cell r="J48">
            <v>1398942.1784347259</v>
          </cell>
          <cell r="K48">
            <v>877998.13593791192</v>
          </cell>
          <cell r="M48">
            <v>877998.13593791192</v>
          </cell>
          <cell r="N48">
            <v>384545.18554724997</v>
          </cell>
          <cell r="P48">
            <v>507278.53404307296</v>
          </cell>
          <cell r="Q48">
            <v>19693915.745413911</v>
          </cell>
          <cell r="S48">
            <v>378894.39537058451</v>
          </cell>
          <cell r="T48">
            <v>3067508.888888889</v>
          </cell>
          <cell r="V48">
            <v>2178146.2569958377</v>
          </cell>
          <cell r="W48">
            <v>1576526.3835616438</v>
          </cell>
          <cell r="Y48">
            <v>1576526.3835616438</v>
          </cell>
        </row>
        <row r="49">
          <cell r="A49">
            <v>42234</v>
          </cell>
          <cell r="E49">
            <v>324468.99599496165</v>
          </cell>
        </row>
        <row r="50">
          <cell r="A50">
            <v>42265</v>
          </cell>
          <cell r="E50">
            <v>346846.16813254514</v>
          </cell>
        </row>
        <row r="51">
          <cell r="A51">
            <v>42296</v>
          </cell>
          <cell r="E51">
            <v>346846.16813254514</v>
          </cell>
          <cell r="G51">
            <v>294049.74424821965</v>
          </cell>
          <cell r="H51">
            <v>1794659.0398221333</v>
          </cell>
          <cell r="J51">
            <v>1386547.1396453427</v>
          </cell>
          <cell r="K51">
            <v>870218.81448339974</v>
          </cell>
          <cell r="M51">
            <v>870218.81448339974</v>
          </cell>
          <cell r="N51">
            <v>381138.00109233329</v>
          </cell>
          <cell r="P51">
            <v>502783.89570026088</v>
          </cell>
          <cell r="Q51">
            <v>19519421.861374434</v>
          </cell>
          <cell r="S51">
            <v>375537.27962256997</v>
          </cell>
          <cell r="T51">
            <v>3067508.888888889</v>
          </cell>
          <cell r="V51">
            <v>2178146.2569958377</v>
          </cell>
          <cell r="W51">
            <v>1576526.3835616438</v>
          </cell>
          <cell r="Y51">
            <v>1576526.3835616438</v>
          </cell>
        </row>
        <row r="52">
          <cell r="A52">
            <v>42326</v>
          </cell>
          <cell r="E52">
            <v>-3.8616164383561639E-3</v>
          </cell>
        </row>
        <row r="53">
          <cell r="A53">
            <v>42356</v>
          </cell>
          <cell r="E53">
            <v>0</v>
          </cell>
        </row>
        <row r="54">
          <cell r="A54">
            <v>42387</v>
          </cell>
          <cell r="E54">
            <v>0</v>
          </cell>
          <cell r="G54">
            <v>-1.115252848546921E-3</v>
          </cell>
          <cell r="H54">
            <v>0</v>
          </cell>
          <cell r="J54">
            <v>0</v>
          </cell>
          <cell r="K54">
            <v>1.650254794520548E-3</v>
          </cell>
          <cell r="M54">
            <v>1.650254794520548E-3</v>
          </cell>
          <cell r="N54">
            <v>-1.0841666666666664E-3</v>
          </cell>
          <cell r="P54">
            <v>-1.4301946767123286E-3</v>
          </cell>
          <cell r="Q54">
            <v>-6.9404999999999998E-4</v>
          </cell>
          <cell r="S54">
            <v>-1.3352938973966719E-5</v>
          </cell>
          <cell r="T54">
            <v>3067508.888888889</v>
          </cell>
          <cell r="V54">
            <v>2178146.2569958377</v>
          </cell>
          <cell r="W54">
            <v>1576526.3835616438</v>
          </cell>
          <cell r="Y54">
            <v>1576526.3835616438</v>
          </cell>
        </row>
        <row r="55">
          <cell r="A55">
            <v>42418</v>
          </cell>
          <cell r="E55">
            <v>0</v>
          </cell>
        </row>
        <row r="56">
          <cell r="A56">
            <v>42447</v>
          </cell>
          <cell r="E56">
            <v>0</v>
          </cell>
        </row>
        <row r="57">
          <cell r="A57">
            <v>42478</v>
          </cell>
          <cell r="E57">
            <v>0</v>
          </cell>
          <cell r="G57">
            <v>0</v>
          </cell>
          <cell r="H57">
            <v>0</v>
          </cell>
          <cell r="J57">
            <v>0</v>
          </cell>
          <cell r="K57">
            <v>0</v>
          </cell>
          <cell r="M57">
            <v>0</v>
          </cell>
          <cell r="N57">
            <v>0</v>
          </cell>
          <cell r="P57">
            <v>0</v>
          </cell>
          <cell r="Q57">
            <v>0</v>
          </cell>
          <cell r="S57">
            <v>0</v>
          </cell>
          <cell r="T57">
            <v>2975483.6222222224</v>
          </cell>
          <cell r="V57">
            <v>2112801.8692859621</v>
          </cell>
          <cell r="W57">
            <v>1529230.5920547945</v>
          </cell>
          <cell r="Y57">
            <v>1529230.5920547945</v>
          </cell>
        </row>
        <row r="58">
          <cell r="A58">
            <v>42508</v>
          </cell>
          <cell r="E58">
            <v>0</v>
          </cell>
        </row>
        <row r="59">
          <cell r="A59">
            <v>42541</v>
          </cell>
          <cell r="E59">
            <v>0</v>
          </cell>
        </row>
        <row r="60">
          <cell r="A60">
            <v>42569</v>
          </cell>
          <cell r="E60">
            <v>0</v>
          </cell>
          <cell r="G60">
            <v>0</v>
          </cell>
          <cell r="H60">
            <v>0</v>
          </cell>
          <cell r="J60">
            <v>0</v>
          </cell>
          <cell r="K60">
            <v>0</v>
          </cell>
          <cell r="M60">
            <v>0</v>
          </cell>
          <cell r="N60">
            <v>0</v>
          </cell>
          <cell r="P60">
            <v>0</v>
          </cell>
          <cell r="Q60">
            <v>0</v>
          </cell>
          <cell r="S60">
            <v>0</v>
          </cell>
          <cell r="T60">
            <v>2826674.5942101339</v>
          </cell>
          <cell r="V60">
            <v>2007137.0320801849</v>
          </cell>
          <cell r="W60">
            <v>1452751.1531123375</v>
          </cell>
          <cell r="Y60">
            <v>1452751.1531123375</v>
          </cell>
        </row>
        <row r="61">
          <cell r="A61">
            <v>42600</v>
          </cell>
          <cell r="E61">
            <v>0</v>
          </cell>
        </row>
        <row r="62">
          <cell r="A62">
            <v>42632</v>
          </cell>
          <cell r="E62">
            <v>0</v>
          </cell>
        </row>
        <row r="63">
          <cell r="A63">
            <v>42661</v>
          </cell>
          <cell r="E63">
            <v>0</v>
          </cell>
          <cell r="H63">
            <v>0</v>
          </cell>
          <cell r="J63">
            <v>0</v>
          </cell>
          <cell r="K63">
            <v>0</v>
          </cell>
          <cell r="M63">
            <v>0</v>
          </cell>
          <cell r="N63">
            <v>0</v>
          </cell>
          <cell r="P63">
            <v>0</v>
          </cell>
          <cell r="Q63">
            <v>0</v>
          </cell>
          <cell r="S63">
            <v>0</v>
          </cell>
          <cell r="T63">
            <v>2741958.6175803556</v>
          </cell>
          <cell r="V63">
            <v>1946982.7524716468</v>
          </cell>
          <cell r="W63">
            <v>1409211.9255347189</v>
          </cell>
          <cell r="Y63">
            <v>1409211.9255347189</v>
          </cell>
        </row>
        <row r="64">
          <cell r="A64">
            <v>42692</v>
          </cell>
          <cell r="E64">
            <v>0</v>
          </cell>
        </row>
        <row r="65">
          <cell r="A65">
            <v>42723</v>
          </cell>
          <cell r="E65">
            <v>0</v>
          </cell>
        </row>
        <row r="66">
          <cell r="A66">
            <v>42753</v>
          </cell>
          <cell r="E66">
            <v>0</v>
          </cell>
          <cell r="H66">
            <v>0</v>
          </cell>
          <cell r="J66">
            <v>0</v>
          </cell>
          <cell r="K66">
            <v>0</v>
          </cell>
          <cell r="M66">
            <v>0</v>
          </cell>
          <cell r="N66">
            <v>0</v>
          </cell>
          <cell r="P66">
            <v>0</v>
          </cell>
          <cell r="Q66">
            <v>0</v>
          </cell>
          <cell r="S66">
            <v>0</v>
          </cell>
          <cell r="T66">
            <v>2629981.494136089</v>
          </cell>
          <cell r="V66">
            <v>1867471.1483870579</v>
          </cell>
          <cell r="W66">
            <v>1351662.0038086004</v>
          </cell>
          <cell r="Y66">
            <v>1351662.0038086004</v>
          </cell>
        </row>
        <row r="67">
          <cell r="A67">
            <v>42786</v>
          </cell>
          <cell r="E67">
            <v>0</v>
          </cell>
        </row>
        <row r="68">
          <cell r="A68">
            <v>42814</v>
          </cell>
          <cell r="E68">
            <v>0</v>
          </cell>
        </row>
        <row r="69">
          <cell r="A69">
            <v>42843</v>
          </cell>
          <cell r="E69">
            <v>0</v>
          </cell>
          <cell r="H69">
            <v>0</v>
          </cell>
          <cell r="J69">
            <v>0</v>
          </cell>
          <cell r="K69">
            <v>0</v>
          </cell>
          <cell r="M69">
            <v>0</v>
          </cell>
          <cell r="N69">
            <v>0</v>
          </cell>
          <cell r="P69">
            <v>0</v>
          </cell>
          <cell r="Q69">
            <v>0</v>
          </cell>
          <cell r="S69">
            <v>0</v>
          </cell>
          <cell r="T69">
            <v>2466861.6327960002</v>
          </cell>
          <cell r="V69">
            <v>1751644.6167324779</v>
          </cell>
          <cell r="W69">
            <v>1267827.603027707</v>
          </cell>
          <cell r="Y69">
            <v>1267827.603027707</v>
          </cell>
        </row>
        <row r="70">
          <cell r="A70">
            <v>42873</v>
          </cell>
          <cell r="E70">
            <v>0</v>
          </cell>
        </row>
        <row r="71">
          <cell r="A71">
            <v>42905</v>
          </cell>
          <cell r="E71">
            <v>0</v>
          </cell>
        </row>
        <row r="72">
          <cell r="A72">
            <v>42934</v>
          </cell>
          <cell r="E72">
            <v>0</v>
          </cell>
          <cell r="H72">
            <v>0</v>
          </cell>
          <cell r="J72">
            <v>0</v>
          </cell>
          <cell r="K72">
            <v>0</v>
          </cell>
          <cell r="M72">
            <v>0</v>
          </cell>
          <cell r="N72">
            <v>0</v>
          </cell>
          <cell r="P72">
            <v>0</v>
          </cell>
          <cell r="Q72">
            <v>0</v>
          </cell>
          <cell r="S72">
            <v>0</v>
          </cell>
          <cell r="T72">
            <v>2390664.7309211334</v>
          </cell>
          <cell r="V72">
            <v>1697539.4771468723</v>
          </cell>
          <cell r="W72">
            <v>1228666.6988631901</v>
          </cell>
          <cell r="Y72">
            <v>1228666.6988631901</v>
          </cell>
        </row>
        <row r="73">
          <cell r="A73">
            <v>42965</v>
          </cell>
          <cell r="E73">
            <v>0</v>
          </cell>
        </row>
        <row r="74">
          <cell r="A74">
            <v>42996</v>
          </cell>
          <cell r="E74">
            <v>0</v>
          </cell>
        </row>
        <row r="75">
          <cell r="A75">
            <v>43026</v>
          </cell>
          <cell r="E75">
            <v>0</v>
          </cell>
          <cell r="P75">
            <v>0</v>
          </cell>
        </row>
        <row r="76">
          <cell r="A76">
            <v>43059</v>
          </cell>
          <cell r="E76">
            <v>0</v>
          </cell>
        </row>
        <row r="77">
          <cell r="A77">
            <v>43087</v>
          </cell>
          <cell r="E77">
            <v>0</v>
          </cell>
        </row>
        <row r="78">
          <cell r="A78">
            <v>43118</v>
          </cell>
          <cell r="E78">
            <v>0</v>
          </cell>
          <cell r="P78">
            <v>0</v>
          </cell>
        </row>
        <row r="79">
          <cell r="A79">
            <v>43150</v>
          </cell>
          <cell r="E79">
            <v>0</v>
          </cell>
        </row>
        <row r="80">
          <cell r="A80">
            <v>43178</v>
          </cell>
          <cell r="E80">
            <v>0</v>
          </cell>
        </row>
        <row r="81">
          <cell r="A81">
            <v>43208</v>
          </cell>
          <cell r="E81">
            <v>0</v>
          </cell>
          <cell r="P81">
            <v>0</v>
          </cell>
        </row>
        <row r="82">
          <cell r="A82">
            <v>43238</v>
          </cell>
          <cell r="E82">
            <v>0</v>
          </cell>
        </row>
        <row r="83">
          <cell r="A83">
            <v>43269</v>
          </cell>
          <cell r="E83">
            <v>0</v>
          </cell>
        </row>
        <row r="84">
          <cell r="A84">
            <v>43299</v>
          </cell>
          <cell r="E84">
            <v>0</v>
          </cell>
          <cell r="P84">
            <v>0</v>
          </cell>
        </row>
        <row r="85">
          <cell r="A85">
            <v>43332</v>
          </cell>
          <cell r="E85">
            <v>0</v>
          </cell>
        </row>
        <row r="86">
          <cell r="A86">
            <v>43361</v>
          </cell>
          <cell r="E86">
            <v>0</v>
          </cell>
        </row>
        <row r="87">
          <cell r="A87">
            <v>43391</v>
          </cell>
          <cell r="E87">
            <v>0</v>
          </cell>
          <cell r="P87">
            <v>0</v>
          </cell>
        </row>
        <row r="88">
          <cell r="A88">
            <v>43423</v>
          </cell>
          <cell r="E88">
            <v>0</v>
          </cell>
        </row>
        <row r="89">
          <cell r="A89">
            <v>43452</v>
          </cell>
          <cell r="E89">
            <v>0</v>
          </cell>
        </row>
        <row r="90">
          <cell r="A90">
            <v>43483</v>
          </cell>
          <cell r="E90">
            <v>0</v>
          </cell>
          <cell r="P90">
            <v>0</v>
          </cell>
        </row>
        <row r="91">
          <cell r="A91">
            <v>43514</v>
          </cell>
          <cell r="E91">
            <v>0</v>
          </cell>
        </row>
        <row r="92">
          <cell r="A92">
            <v>43542</v>
          </cell>
          <cell r="E92">
            <v>0</v>
          </cell>
        </row>
        <row r="93">
          <cell r="A93">
            <v>43573</v>
          </cell>
          <cell r="E93">
            <v>0</v>
          </cell>
          <cell r="P93">
            <v>0</v>
          </cell>
        </row>
        <row r="94">
          <cell r="A94">
            <v>43605</v>
          </cell>
          <cell r="E94">
            <v>0</v>
          </cell>
        </row>
        <row r="95">
          <cell r="A95">
            <v>43634</v>
          </cell>
          <cell r="E95">
            <v>0</v>
          </cell>
        </row>
        <row r="96">
          <cell r="A96">
            <v>43664</v>
          </cell>
          <cell r="E96">
            <v>0</v>
          </cell>
          <cell r="P96">
            <v>0</v>
          </cell>
        </row>
        <row r="97">
          <cell r="A97">
            <v>43696</v>
          </cell>
          <cell r="E97">
            <v>0</v>
          </cell>
        </row>
        <row r="98">
          <cell r="A98">
            <v>43726</v>
          </cell>
          <cell r="E98">
            <v>0</v>
          </cell>
        </row>
        <row r="99">
          <cell r="A99">
            <v>43756</v>
          </cell>
          <cell r="E99">
            <v>0</v>
          </cell>
          <cell r="P99">
            <v>0</v>
          </cell>
        </row>
        <row r="100">
          <cell r="A100">
            <v>43787</v>
          </cell>
          <cell r="E100">
            <v>0</v>
          </cell>
        </row>
        <row r="101">
          <cell r="A101">
            <v>43817</v>
          </cell>
          <cell r="E101">
            <v>0</v>
          </cell>
        </row>
        <row r="102">
          <cell r="A102">
            <v>43850</v>
          </cell>
          <cell r="E102">
            <v>0</v>
          </cell>
          <cell r="P102">
            <v>0</v>
          </cell>
        </row>
        <row r="103">
          <cell r="A103">
            <v>43879</v>
          </cell>
          <cell r="E103">
            <v>0</v>
          </cell>
        </row>
        <row r="104">
          <cell r="A104">
            <v>43908</v>
          </cell>
          <cell r="E104">
            <v>0</v>
          </cell>
        </row>
        <row r="105">
          <cell r="A105">
            <v>43941</v>
          </cell>
          <cell r="E105">
            <v>0</v>
          </cell>
          <cell r="P105">
            <v>0</v>
          </cell>
        </row>
        <row r="106">
          <cell r="A106">
            <v>43969</v>
          </cell>
          <cell r="E106">
            <v>0</v>
          </cell>
        </row>
        <row r="107">
          <cell r="A107">
            <v>44000</v>
          </cell>
          <cell r="E107">
            <v>0</v>
          </cell>
        </row>
        <row r="108">
          <cell r="A108">
            <v>44032</v>
          </cell>
          <cell r="E108">
            <v>0</v>
          </cell>
          <cell r="P108">
            <v>0</v>
          </cell>
        </row>
        <row r="109">
          <cell r="A109">
            <v>44061</v>
          </cell>
          <cell r="E109">
            <v>0</v>
          </cell>
        </row>
        <row r="110">
          <cell r="A110">
            <v>44092</v>
          </cell>
          <cell r="E110">
            <v>0</v>
          </cell>
        </row>
        <row r="111">
          <cell r="A111">
            <v>44123</v>
          </cell>
          <cell r="E111">
            <v>0</v>
          </cell>
          <cell r="P111">
            <v>0</v>
          </cell>
        </row>
        <row r="112">
          <cell r="A112">
            <v>44153</v>
          </cell>
          <cell r="E112">
            <v>0</v>
          </cell>
        </row>
        <row r="113">
          <cell r="A113">
            <v>44183</v>
          </cell>
        </row>
        <row r="114">
          <cell r="A114">
            <v>44214</v>
          </cell>
          <cell r="P114">
            <v>0</v>
          </cell>
        </row>
        <row r="115">
          <cell r="A115">
            <v>44245</v>
          </cell>
        </row>
        <row r="116">
          <cell r="A116">
            <v>44273</v>
          </cell>
        </row>
        <row r="117">
          <cell r="A117">
            <v>44305</v>
          </cell>
          <cell r="P117">
            <v>0</v>
          </cell>
        </row>
        <row r="118">
          <cell r="A118">
            <v>44334</v>
          </cell>
        </row>
        <row r="119">
          <cell r="A119">
            <v>44365</v>
          </cell>
        </row>
        <row r="120">
          <cell r="A120">
            <v>44396</v>
          </cell>
          <cell r="P120">
            <v>0</v>
          </cell>
        </row>
        <row r="121">
          <cell r="A121">
            <v>44426</v>
          </cell>
        </row>
        <row r="122">
          <cell r="A122">
            <v>44459</v>
          </cell>
        </row>
        <row r="123">
          <cell r="A123">
            <v>44487</v>
          </cell>
          <cell r="P123">
            <v>0</v>
          </cell>
        </row>
        <row r="124">
          <cell r="A124">
            <v>44518</v>
          </cell>
        </row>
        <row r="125">
          <cell r="A125">
            <v>44550</v>
          </cell>
        </row>
        <row r="126">
          <cell r="A126">
            <v>44579</v>
          </cell>
          <cell r="P126">
            <v>0</v>
          </cell>
        </row>
        <row r="127">
          <cell r="A127">
            <v>44610</v>
          </cell>
        </row>
        <row r="128">
          <cell r="A128">
            <v>44638</v>
          </cell>
        </row>
        <row r="129">
          <cell r="A129">
            <v>44669</v>
          </cell>
          <cell r="P129">
            <v>0</v>
          </cell>
        </row>
        <row r="130">
          <cell r="A130">
            <v>44699</v>
          </cell>
        </row>
        <row r="131">
          <cell r="A131">
            <v>44732</v>
          </cell>
        </row>
        <row r="132">
          <cell r="A132">
            <v>44760</v>
          </cell>
        </row>
        <row r="133">
          <cell r="A133">
            <v>44791</v>
          </cell>
        </row>
        <row r="134">
          <cell r="A134">
            <v>44823</v>
          </cell>
        </row>
        <row r="135">
          <cell r="A135">
            <v>44852</v>
          </cell>
        </row>
        <row r="136">
          <cell r="A136">
            <v>44883</v>
          </cell>
        </row>
        <row r="137">
          <cell r="A137">
            <v>44914</v>
          </cell>
        </row>
        <row r="138">
          <cell r="A138">
            <v>44944</v>
          </cell>
        </row>
        <row r="139">
          <cell r="A139">
            <v>44977</v>
          </cell>
        </row>
        <row r="140">
          <cell r="A140">
            <v>45005</v>
          </cell>
        </row>
        <row r="141">
          <cell r="A141">
            <v>45034</v>
          </cell>
        </row>
        <row r="142">
          <cell r="A142">
            <v>45064</v>
          </cell>
        </row>
        <row r="143">
          <cell r="A143">
            <v>45096</v>
          </cell>
        </row>
        <row r="144">
          <cell r="A144">
            <v>45125</v>
          </cell>
        </row>
        <row r="145">
          <cell r="A145">
            <v>45156</v>
          </cell>
        </row>
        <row r="146">
          <cell r="A146">
            <v>45187</v>
          </cell>
        </row>
        <row r="147">
          <cell r="A147">
            <v>45217</v>
          </cell>
        </row>
        <row r="148">
          <cell r="A148">
            <v>45250</v>
          </cell>
        </row>
        <row r="149">
          <cell r="A149">
            <v>45278</v>
          </cell>
        </row>
        <row r="150">
          <cell r="A150">
            <v>45309</v>
          </cell>
        </row>
        <row r="151">
          <cell r="A151">
            <v>45341</v>
          </cell>
        </row>
        <row r="152">
          <cell r="A152">
            <v>45369</v>
          </cell>
        </row>
        <row r="153">
          <cell r="A153">
            <v>45400</v>
          </cell>
        </row>
        <row r="154">
          <cell r="A154">
            <v>45432</v>
          </cell>
        </row>
        <row r="155">
          <cell r="A155">
            <v>45461</v>
          </cell>
        </row>
        <row r="156">
          <cell r="A156">
            <v>45491</v>
          </cell>
        </row>
        <row r="157">
          <cell r="A157">
            <v>45523</v>
          </cell>
        </row>
        <row r="158">
          <cell r="A158">
            <v>45553</v>
          </cell>
        </row>
        <row r="159">
          <cell r="A159">
            <v>45583</v>
          </cell>
        </row>
        <row r="160">
          <cell r="A160">
            <v>45614</v>
          </cell>
        </row>
        <row r="161">
          <cell r="A161">
            <v>45644</v>
          </cell>
        </row>
        <row r="162">
          <cell r="A162">
            <v>45677</v>
          </cell>
        </row>
        <row r="163">
          <cell r="A163">
            <v>45706</v>
          </cell>
        </row>
        <row r="164">
          <cell r="A164">
            <v>45734</v>
          </cell>
        </row>
        <row r="165">
          <cell r="A165">
            <v>45765</v>
          </cell>
        </row>
        <row r="166">
          <cell r="A166">
            <v>45796</v>
          </cell>
        </row>
        <row r="167">
          <cell r="A167">
            <v>45826</v>
          </cell>
        </row>
        <row r="168">
          <cell r="A168">
            <v>45856</v>
          </cell>
        </row>
        <row r="169">
          <cell r="A169">
            <v>45887</v>
          </cell>
        </row>
        <row r="170">
          <cell r="A170">
            <v>45918</v>
          </cell>
        </row>
        <row r="171">
          <cell r="A171">
            <v>45950</v>
          </cell>
        </row>
        <row r="172">
          <cell r="A172">
            <v>45979</v>
          </cell>
        </row>
        <row r="173">
          <cell r="A173">
            <v>46009</v>
          </cell>
        </row>
        <row r="174">
          <cell r="A174">
            <v>46041</v>
          </cell>
        </row>
        <row r="175">
          <cell r="A175">
            <v>46071</v>
          </cell>
        </row>
        <row r="176">
          <cell r="A176">
            <v>46099</v>
          </cell>
        </row>
        <row r="177">
          <cell r="A177">
            <v>46132</v>
          </cell>
        </row>
        <row r="178">
          <cell r="A178">
            <v>46160</v>
          </cell>
        </row>
        <row r="179">
          <cell r="A179">
            <v>46191</v>
          </cell>
        </row>
        <row r="180">
          <cell r="A180">
            <v>46223</v>
          </cell>
        </row>
        <row r="181">
          <cell r="A181">
            <v>46252</v>
          </cell>
        </row>
        <row r="182">
          <cell r="A182">
            <v>46283</v>
          </cell>
        </row>
        <row r="183">
          <cell r="A183">
            <v>46314</v>
          </cell>
        </row>
        <row r="184">
          <cell r="A184">
            <v>46344</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Page 1"/>
      <sheetName val="Page 3"/>
      <sheetName val="Page 4"/>
      <sheetName val="Page 6"/>
      <sheetName val="Page 7"/>
      <sheetName val="Page 8"/>
      <sheetName val="Page 9 "/>
      <sheetName val="Page 8 - Funder Waterfall"/>
      <sheetName val="Page 8 - Issuer (GBP)"/>
      <sheetName val="Page 3 MTHSECMGT20150101"/>
      <sheetName val="Page 3 Trustee Waterfall"/>
      <sheetName val="Page 3 IFRAX_SWAP_20141201"/>
      <sheetName val="Page 3 Principal"/>
      <sheetName val="Page 3 Trust Prop"/>
      <sheetName val="Page 3 MSS"/>
      <sheetName val="Page 4 MTHPOOLMGT20150101"/>
      <sheetName val="Page 4 CPR summary"/>
      <sheetName val="Page 4 CPR data table"/>
      <sheetName val="Page 7 - GBP Calc"/>
      <sheetName val="Page 7 - Excess Spread"/>
    </sheetNames>
    <sheetDataSet>
      <sheetData sheetId="0">
        <row r="7">
          <cell r="C7">
            <v>42004</v>
          </cell>
        </row>
        <row r="9">
          <cell r="C9">
            <v>42005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tabSelected="1" showRuler="0" view="pageLayout" topLeftCell="A7" zoomScale="70" zoomScaleNormal="57" zoomScaleSheetLayoutView="73" zoomScalePageLayoutView="70" workbookViewId="0">
      <selection activeCell="B22" sqref="B22:Q22"/>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42004</v>
      </c>
      <c r="F15" s="25"/>
      <c r="G15" s="26"/>
      <c r="H15" s="11"/>
      <c r="I15" s="11"/>
      <c r="J15" s="11"/>
      <c r="K15" s="11"/>
      <c r="L15" s="11"/>
      <c r="M15" s="11"/>
      <c r="N15" s="11"/>
      <c r="O15" s="11"/>
      <c r="P15" s="27"/>
      <c r="Q15" s="28"/>
      <c r="R15" s="29"/>
    </row>
    <row r="16" spans="1:18" ht="12.75">
      <c r="A16" s="21"/>
      <c r="B16" s="30" t="s">
        <v>1</v>
      </c>
      <c r="C16" s="31"/>
      <c r="D16" s="31"/>
      <c r="E16" s="32" t="s">
        <v>610</v>
      </c>
      <c r="F16" s="25"/>
      <c r="G16" s="25"/>
      <c r="H16" s="11"/>
      <c r="I16" s="11"/>
      <c r="J16" s="11"/>
      <c r="K16" s="11"/>
      <c r="L16" s="11"/>
      <c r="M16" s="11"/>
      <c r="N16" s="11"/>
      <c r="O16" s="11"/>
      <c r="P16" s="27"/>
      <c r="Q16" s="28"/>
      <c r="R16" s="29"/>
    </row>
    <row r="17" spans="1:18" ht="12.75">
      <c r="A17" s="21"/>
      <c r="B17" s="30" t="s">
        <v>2</v>
      </c>
      <c r="C17" s="31"/>
      <c r="D17" s="31"/>
      <c r="E17" s="32">
        <v>42004</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499" t="s">
        <v>3</v>
      </c>
      <c r="C20" s="499"/>
      <c r="D20" s="499"/>
      <c r="E20" s="499"/>
      <c r="F20" s="499"/>
      <c r="G20" s="499"/>
      <c r="H20" s="499"/>
      <c r="I20" s="499"/>
      <c r="J20" s="499"/>
      <c r="K20" s="499"/>
      <c r="L20" s="499"/>
      <c r="M20" s="499"/>
      <c r="N20" s="499"/>
      <c r="O20" s="499"/>
      <c r="P20" s="499"/>
      <c r="Q20" s="499"/>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500" t="s">
        <v>4</v>
      </c>
      <c r="C22" s="500"/>
      <c r="D22" s="500"/>
      <c r="E22" s="500"/>
      <c r="F22" s="500"/>
      <c r="G22" s="500"/>
      <c r="H22" s="500"/>
      <c r="I22" s="500"/>
      <c r="J22" s="500"/>
      <c r="K22" s="500"/>
      <c r="L22" s="500"/>
      <c r="M22" s="500"/>
      <c r="N22" s="500"/>
      <c r="O22" s="500"/>
      <c r="P22" s="500"/>
      <c r="Q22" s="500"/>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500"/>
      <c r="C24" s="500"/>
      <c r="D24" s="500"/>
      <c r="E24" s="500"/>
      <c r="F24" s="500"/>
      <c r="G24" s="500"/>
      <c r="H24" s="500"/>
      <c r="I24" s="500"/>
      <c r="J24" s="500"/>
      <c r="K24" s="500"/>
      <c r="L24" s="500"/>
      <c r="M24" s="500"/>
      <c r="N24" s="500"/>
      <c r="O24" s="500"/>
      <c r="P24" s="500"/>
      <c r="Q24" s="500"/>
      <c r="R24" s="8"/>
    </row>
    <row r="25" spans="1:18" ht="12.75">
      <c r="A25" s="1"/>
      <c r="B25" s="500"/>
      <c r="C25" s="500"/>
      <c r="D25" s="500"/>
      <c r="E25" s="500"/>
      <c r="F25" s="500"/>
      <c r="G25" s="500"/>
      <c r="H25" s="500"/>
      <c r="I25" s="500"/>
      <c r="J25" s="500"/>
      <c r="K25" s="500"/>
      <c r="L25" s="500"/>
      <c r="M25" s="500"/>
      <c r="N25" s="500"/>
      <c r="O25" s="500"/>
      <c r="P25" s="500"/>
      <c r="Q25" s="500"/>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501" t="s">
        <v>5</v>
      </c>
      <c r="C27" s="501"/>
      <c r="D27" s="347"/>
      <c r="E27" s="4"/>
      <c r="F27" s="4"/>
      <c r="G27" s="347"/>
      <c r="H27" s="347"/>
      <c r="I27" s="347"/>
      <c r="J27" s="347"/>
      <c r="K27" s="347"/>
      <c r="L27" s="347"/>
      <c r="M27" s="347"/>
      <c r="N27" s="347"/>
      <c r="O27" s="347"/>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347"/>
      <c r="C31" s="44"/>
      <c r="D31" s="44"/>
      <c r="E31" s="4"/>
      <c r="F31" s="4"/>
      <c r="G31" s="4"/>
      <c r="H31" s="4"/>
      <c r="I31" s="4"/>
      <c r="J31" s="4"/>
      <c r="K31" s="4"/>
      <c r="L31" s="4"/>
      <c r="M31" s="4"/>
      <c r="N31" s="4"/>
      <c r="O31" s="4"/>
      <c r="P31" s="6"/>
      <c r="Q31" s="7"/>
      <c r="R31" s="8"/>
    </row>
    <row r="32" spans="1:18" ht="12.75">
      <c r="A32" s="1"/>
      <c r="B32" s="43" t="s">
        <v>533</v>
      </c>
      <c r="C32" s="21" t="s">
        <v>7</v>
      </c>
      <c r="D32" s="45" t="s">
        <v>8</v>
      </c>
      <c r="E32" s="46"/>
      <c r="F32" s="46"/>
      <c r="G32" s="47"/>
      <c r="H32" s="47"/>
      <c r="I32" s="4"/>
      <c r="J32" s="4"/>
      <c r="K32" s="4"/>
      <c r="L32" s="4"/>
      <c r="M32" s="4"/>
      <c r="N32" s="4"/>
      <c r="O32" s="4"/>
      <c r="P32" s="6"/>
      <c r="Q32" s="7"/>
      <c r="R32" s="8"/>
    </row>
    <row r="33" spans="1:18" ht="12.75">
      <c r="A33" s="1"/>
      <c r="B33" s="347"/>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8" scale="82" orientation="landscape" r:id="rId3"/>
  <headerFooter>
    <oddHeader>&amp;CFosse Master Trust Investors' Report - December 2014</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C67"/>
  <sheetViews>
    <sheetView view="pageLayout" topLeftCell="A46" zoomScale="85" zoomScaleNormal="100" zoomScaleSheetLayoutView="90" zoomScalePageLayoutView="85" workbookViewId="0">
      <selection activeCell="A61" sqref="A61"/>
    </sheetView>
  </sheetViews>
  <sheetFormatPr defaultRowHeight="12"/>
  <cols>
    <col min="1" max="1" width="6.42578125" style="164" customWidth="1"/>
    <col min="2" max="2" width="120.85546875" style="164" customWidth="1"/>
    <col min="3" max="3" width="9.42578125" style="164" customWidth="1"/>
    <col min="4" max="16384" width="9.140625" style="164"/>
  </cols>
  <sheetData>
    <row r="2" spans="1:3" ht="12.75" thickBot="1"/>
    <row r="3" spans="1:3" ht="12.75" thickBot="1">
      <c r="A3" s="37"/>
      <c r="B3" s="331" t="s">
        <v>496</v>
      </c>
      <c r="C3" s="332"/>
    </row>
    <row r="4" spans="1:3">
      <c r="A4" s="37"/>
      <c r="B4" s="257" t="s">
        <v>497</v>
      </c>
      <c r="C4" s="333"/>
    </row>
    <row r="5" spans="1:3">
      <c r="A5" s="37"/>
      <c r="B5" s="334" t="s">
        <v>498</v>
      </c>
      <c r="C5" s="333" t="s">
        <v>499</v>
      </c>
    </row>
    <row r="6" spans="1:3">
      <c r="A6" s="37"/>
      <c r="B6" s="334"/>
      <c r="C6" s="333"/>
    </row>
    <row r="7" spans="1:3">
      <c r="A7" s="37"/>
      <c r="B7" s="258" t="s">
        <v>500</v>
      </c>
      <c r="C7" s="333"/>
    </row>
    <row r="8" spans="1:3">
      <c r="A8" s="37"/>
      <c r="B8" s="334" t="s">
        <v>501</v>
      </c>
      <c r="C8" s="333" t="s">
        <v>499</v>
      </c>
    </row>
    <row r="9" spans="1:3">
      <c r="A9" s="37"/>
      <c r="B9" s="334" t="s">
        <v>502</v>
      </c>
      <c r="C9" s="333" t="s">
        <v>499</v>
      </c>
    </row>
    <row r="10" spans="1:3">
      <c r="A10" s="37"/>
      <c r="B10" s="334" t="s">
        <v>503</v>
      </c>
      <c r="C10" s="333" t="s">
        <v>499</v>
      </c>
    </row>
    <row r="11" spans="1:3">
      <c r="A11" s="37"/>
      <c r="B11" s="334" t="s">
        <v>504</v>
      </c>
      <c r="C11" s="333"/>
    </row>
    <row r="12" spans="1:3">
      <c r="A12" s="37"/>
      <c r="B12" s="334" t="s">
        <v>505</v>
      </c>
      <c r="C12" s="333" t="s">
        <v>499</v>
      </c>
    </row>
    <row r="13" spans="1:3">
      <c r="A13" s="37"/>
      <c r="B13" s="258" t="s">
        <v>506</v>
      </c>
      <c r="C13" s="333"/>
    </row>
    <row r="14" spans="1:3">
      <c r="A14" s="37"/>
      <c r="B14" s="334" t="s">
        <v>507</v>
      </c>
      <c r="C14" s="333"/>
    </row>
    <row r="15" spans="1:3">
      <c r="A15" s="37"/>
      <c r="B15" s="335" t="s">
        <v>508</v>
      </c>
      <c r="C15" s="333"/>
    </row>
    <row r="16" spans="1:3">
      <c r="A16" s="37"/>
      <c r="B16" s="334"/>
      <c r="C16" s="333"/>
    </row>
    <row r="17" spans="1:3">
      <c r="A17" s="37"/>
      <c r="B17" s="334"/>
      <c r="C17" s="333"/>
    </row>
    <row r="18" spans="1:3" ht="12.75" thickBot="1">
      <c r="A18" s="37"/>
      <c r="B18" s="336" t="s">
        <v>509</v>
      </c>
      <c r="C18" s="337"/>
    </row>
    <row r="19" spans="1:3">
      <c r="A19" s="37"/>
      <c r="B19" s="37"/>
      <c r="C19" s="338"/>
    </row>
    <row r="20" spans="1:3">
      <c r="A20" s="48"/>
      <c r="B20" s="41"/>
      <c r="C20" s="339"/>
    </row>
    <row r="21" spans="1:3">
      <c r="A21" s="37"/>
      <c r="B21" s="222" t="s">
        <v>620</v>
      </c>
      <c r="C21" s="340"/>
    </row>
    <row r="22" spans="1:3">
      <c r="A22" s="341">
        <v>1</v>
      </c>
      <c r="B22" s="151" t="s">
        <v>511</v>
      </c>
      <c r="C22" s="37"/>
    </row>
    <row r="23" spans="1:3">
      <c r="A23" s="48"/>
      <c r="B23" s="342" t="s">
        <v>512</v>
      </c>
      <c r="C23" s="37"/>
    </row>
    <row r="24" spans="1:3">
      <c r="A24" s="343">
        <v>2</v>
      </c>
      <c r="B24" s="151" t="s">
        <v>619</v>
      </c>
      <c r="C24" s="37"/>
    </row>
    <row r="25" spans="1:3">
      <c r="A25" s="344"/>
      <c r="B25" s="342" t="s">
        <v>513</v>
      </c>
      <c r="C25" s="37"/>
    </row>
    <row r="26" spans="1:3">
      <c r="A26" s="341">
        <v>3</v>
      </c>
      <c r="B26" s="151" t="s">
        <v>514</v>
      </c>
      <c r="C26" s="37"/>
    </row>
    <row r="27" spans="1:3">
      <c r="A27" s="344"/>
      <c r="B27" s="342" t="s">
        <v>515</v>
      </c>
      <c r="C27" s="37"/>
    </row>
    <row r="28" spans="1:3">
      <c r="A28" s="341">
        <v>4</v>
      </c>
      <c r="B28" s="151" t="s">
        <v>224</v>
      </c>
      <c r="C28" s="37"/>
    </row>
    <row r="29" spans="1:3">
      <c r="A29" s="48"/>
      <c r="B29" s="342" t="s">
        <v>516</v>
      </c>
      <c r="C29" s="37"/>
    </row>
    <row r="30" spans="1:3" ht="24">
      <c r="A30" s="344"/>
      <c r="B30" s="342" t="s">
        <v>517</v>
      </c>
      <c r="C30" s="37"/>
    </row>
    <row r="31" spans="1:3">
      <c r="A31" s="341">
        <v>5</v>
      </c>
      <c r="B31" s="151" t="s">
        <v>518</v>
      </c>
      <c r="C31" s="37"/>
    </row>
    <row r="32" spans="1:3">
      <c r="A32" s="48"/>
      <c r="B32" s="342" t="s">
        <v>519</v>
      </c>
      <c r="C32" s="37"/>
    </row>
    <row r="33" spans="1:3">
      <c r="A33" s="341">
        <v>6</v>
      </c>
      <c r="B33" s="345" t="s">
        <v>520</v>
      </c>
      <c r="C33" s="37"/>
    </row>
    <row r="34" spans="1:3">
      <c r="A34" s="341"/>
      <c r="B34" s="342" t="s">
        <v>521</v>
      </c>
      <c r="C34" s="37"/>
    </row>
    <row r="35" spans="1:3">
      <c r="A35" s="341"/>
      <c r="B35" s="342" t="s">
        <v>522</v>
      </c>
      <c r="C35" s="37"/>
    </row>
    <row r="36" spans="1:3">
      <c r="A36" s="341">
        <v>7</v>
      </c>
      <c r="B36" s="345" t="s">
        <v>151</v>
      </c>
      <c r="C36" s="37"/>
    </row>
    <row r="37" spans="1:3" ht="24">
      <c r="A37" s="341"/>
      <c r="B37" s="342" t="s">
        <v>523</v>
      </c>
      <c r="C37" s="37"/>
    </row>
    <row r="38" spans="1:3">
      <c r="A38" s="341">
        <v>8</v>
      </c>
      <c r="B38" s="345" t="s">
        <v>524</v>
      </c>
      <c r="C38" s="37"/>
    </row>
    <row r="39" spans="1:3" ht="27.75" customHeight="1">
      <c r="A39" s="48"/>
      <c r="B39" s="342" t="s">
        <v>525</v>
      </c>
      <c r="C39" s="37"/>
    </row>
    <row r="40" spans="1:3">
      <c r="A40" s="341">
        <v>9</v>
      </c>
      <c r="B40" s="345" t="s">
        <v>526</v>
      </c>
    </row>
    <row r="41" spans="1:3" ht="14.25" customHeight="1">
      <c r="A41" s="341"/>
      <c r="B41" s="342" t="s">
        <v>527</v>
      </c>
    </row>
    <row r="42" spans="1:3">
      <c r="A42" s="341">
        <v>10</v>
      </c>
      <c r="B42" s="162" t="s">
        <v>90</v>
      </c>
    </row>
    <row r="43" spans="1:3">
      <c r="A43" s="9"/>
      <c r="B43" s="496" t="s">
        <v>528</v>
      </c>
    </row>
    <row r="44" spans="1:3">
      <c r="A44" s="341">
        <v>11</v>
      </c>
      <c r="B44" s="162" t="s">
        <v>91</v>
      </c>
    </row>
    <row r="45" spans="1:3">
      <c r="A45" s="9"/>
      <c r="B45" s="496" t="s">
        <v>529</v>
      </c>
    </row>
    <row r="46" spans="1:3">
      <c r="A46" s="341">
        <v>12</v>
      </c>
      <c r="B46" s="162" t="s">
        <v>92</v>
      </c>
    </row>
    <row r="47" spans="1:3">
      <c r="A47" s="9"/>
      <c r="B47" s="496" t="s">
        <v>530</v>
      </c>
    </row>
    <row r="48" spans="1:3">
      <c r="A48" s="341">
        <v>13</v>
      </c>
      <c r="B48" s="162" t="s">
        <v>531</v>
      </c>
    </row>
    <row r="49" spans="1:2">
      <c r="A49" s="9"/>
      <c r="B49" s="496" t="s">
        <v>567</v>
      </c>
    </row>
    <row r="50" spans="1:2">
      <c r="A50" s="162">
        <v>14</v>
      </c>
      <c r="B50" s="162" t="s">
        <v>555</v>
      </c>
    </row>
    <row r="51" spans="1:2" ht="24.75" customHeight="1">
      <c r="B51" s="384" t="s">
        <v>544</v>
      </c>
    </row>
    <row r="52" spans="1:2">
      <c r="A52" s="162">
        <v>15</v>
      </c>
      <c r="B52" s="385" t="s">
        <v>554</v>
      </c>
    </row>
    <row r="53" spans="1:2" ht="24">
      <c r="B53" s="384" t="s">
        <v>548</v>
      </c>
    </row>
    <row r="54" spans="1:2">
      <c r="A54" s="162">
        <v>16</v>
      </c>
      <c r="B54" s="385" t="s">
        <v>553</v>
      </c>
    </row>
    <row r="55" spans="1:2" ht="24">
      <c r="B55" s="384" t="s">
        <v>545</v>
      </c>
    </row>
    <row r="56" spans="1:2">
      <c r="A56" s="162">
        <v>17</v>
      </c>
      <c r="B56" s="385" t="s">
        <v>552</v>
      </c>
    </row>
    <row r="57" spans="1:2" ht="24">
      <c r="B57" s="384" t="s">
        <v>546</v>
      </c>
    </row>
    <row r="58" spans="1:2">
      <c r="A58" s="162">
        <v>18</v>
      </c>
      <c r="B58" s="385" t="s">
        <v>551</v>
      </c>
    </row>
    <row r="59" spans="1:2" ht="24">
      <c r="B59" s="384" t="s">
        <v>547</v>
      </c>
    </row>
    <row r="60" spans="1:2">
      <c r="B60" s="384"/>
    </row>
    <row r="61" spans="1:2">
      <c r="A61" s="162" t="s">
        <v>510</v>
      </c>
      <c r="B61" s="497" t="s">
        <v>615</v>
      </c>
    </row>
    <row r="62" spans="1:2" ht="66" customHeight="1">
      <c r="B62" s="384" t="s">
        <v>616</v>
      </c>
    </row>
    <row r="63" spans="1:2">
      <c r="B63" s="497" t="s">
        <v>617</v>
      </c>
    </row>
    <row r="64" spans="1:2">
      <c r="B64" s="498" t="s">
        <v>618</v>
      </c>
    </row>
    <row r="65" spans="2:2">
      <c r="B65" s="497"/>
    </row>
    <row r="66" spans="2:2" ht="27.75" customHeight="1">
      <c r="B66" s="162"/>
    </row>
    <row r="67" spans="2:2">
      <c r="B67" s="162" t="s">
        <v>532</v>
      </c>
    </row>
  </sheetData>
  <pageMargins left="0.70866141732283472" right="0.70866141732283472" top="0.74803149606299213" bottom="0.74803149606299213" header="0.31496062992125984" footer="0.31496062992125984"/>
  <pageSetup paperSize="8" scale="77" orientation="landscape" r:id="rId1"/>
  <headerFooter>
    <oddHeader>&amp;CFosse Master Trust Investors' Report -  December 2014</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G43"/>
  <sheetViews>
    <sheetView view="pageLayout" topLeftCell="A4" zoomScale="60" zoomScaleNormal="60" zoomScaleSheetLayoutView="73" zoomScalePageLayoutView="60" workbookViewId="0">
      <selection activeCell="E24" sqref="E24"/>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6" t="s">
        <v>9</v>
      </c>
      <c r="C2" s="57"/>
      <c r="D2" s="57"/>
      <c r="E2" s="57"/>
      <c r="F2" s="57"/>
      <c r="G2" s="57"/>
    </row>
    <row r="3" spans="2:7" ht="12.75" thickBot="1"/>
    <row r="4" spans="2:7" ht="36"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535</v>
      </c>
      <c r="E8" s="73" t="s">
        <v>536</v>
      </c>
      <c r="F8" s="67" t="s">
        <v>22</v>
      </c>
      <c r="G8" s="68" t="s">
        <v>23</v>
      </c>
    </row>
    <row r="9" spans="2:7" ht="24">
      <c r="B9" s="65"/>
      <c r="C9" s="66"/>
      <c r="D9" s="73"/>
      <c r="E9" s="73"/>
      <c r="F9" s="67" t="s">
        <v>24</v>
      </c>
      <c r="G9" s="68" t="s">
        <v>25</v>
      </c>
    </row>
    <row r="10" spans="2:7" ht="24">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595</v>
      </c>
      <c r="G13" s="68" t="s">
        <v>596</v>
      </c>
    </row>
    <row r="14" spans="2:7" ht="24">
      <c r="B14" s="65"/>
      <c r="C14" s="66"/>
      <c r="D14" s="73"/>
      <c r="E14" s="73"/>
      <c r="F14" s="67" t="s">
        <v>32</v>
      </c>
      <c r="G14" s="68" t="s">
        <v>33</v>
      </c>
    </row>
    <row r="15" spans="2:7" ht="48">
      <c r="B15" s="74" t="s">
        <v>34</v>
      </c>
      <c r="C15" s="75" t="s">
        <v>21</v>
      </c>
      <c r="D15" s="75" t="s">
        <v>535</v>
      </c>
      <c r="E15" s="75" t="s">
        <v>536</v>
      </c>
      <c r="F15" s="71" t="s">
        <v>35</v>
      </c>
      <c r="G15" s="72" t="s">
        <v>36</v>
      </c>
    </row>
    <row r="16" spans="2:7">
      <c r="B16" s="65" t="s">
        <v>37</v>
      </c>
      <c r="C16" s="66" t="s">
        <v>21</v>
      </c>
      <c r="D16" s="73" t="s">
        <v>535</v>
      </c>
      <c r="E16" s="73" t="s">
        <v>536</v>
      </c>
      <c r="F16" s="67"/>
      <c r="G16" s="68"/>
    </row>
    <row r="17" spans="2:7">
      <c r="B17" s="69" t="s">
        <v>38</v>
      </c>
      <c r="C17" s="70" t="s">
        <v>21</v>
      </c>
      <c r="D17" s="75" t="s">
        <v>535</v>
      </c>
      <c r="E17" s="75" t="s">
        <v>536</v>
      </c>
      <c r="F17" s="71"/>
      <c r="G17" s="72"/>
    </row>
    <row r="18" spans="2:7" ht="156">
      <c r="B18" s="76" t="s">
        <v>39</v>
      </c>
      <c r="C18" s="73" t="s">
        <v>21</v>
      </c>
      <c r="D18" s="73" t="s">
        <v>535</v>
      </c>
      <c r="E18" s="73" t="s">
        <v>536</v>
      </c>
      <c r="F18" s="67" t="s">
        <v>597</v>
      </c>
      <c r="G18" s="68" t="s">
        <v>588</v>
      </c>
    </row>
    <row r="19" spans="2:7" ht="72">
      <c r="B19" s="77" t="s">
        <v>40</v>
      </c>
      <c r="C19" s="75"/>
      <c r="D19" s="75"/>
      <c r="E19" s="75"/>
      <c r="F19" s="71" t="s">
        <v>41</v>
      </c>
      <c r="G19" s="72" t="s">
        <v>42</v>
      </c>
    </row>
    <row r="20" spans="2:7" ht="108">
      <c r="B20" s="78" t="s">
        <v>43</v>
      </c>
      <c r="C20" s="79" t="s">
        <v>21</v>
      </c>
      <c r="D20" s="79" t="s">
        <v>535</v>
      </c>
      <c r="E20" s="79" t="s">
        <v>536</v>
      </c>
      <c r="F20" s="479" t="s">
        <v>41</v>
      </c>
      <c r="G20" s="80" t="s">
        <v>44</v>
      </c>
    </row>
    <row r="21" spans="2:7" ht="72">
      <c r="B21" s="74" t="s">
        <v>45</v>
      </c>
      <c r="C21" s="75" t="s">
        <v>21</v>
      </c>
      <c r="D21" s="75" t="s">
        <v>535</v>
      </c>
      <c r="E21" s="75" t="s">
        <v>536</v>
      </c>
      <c r="F21" s="71" t="s">
        <v>41</v>
      </c>
      <c r="G21" s="72" t="s">
        <v>589</v>
      </c>
    </row>
    <row r="22" spans="2:7" ht="24">
      <c r="B22" s="81" t="s">
        <v>46</v>
      </c>
      <c r="C22" s="79" t="s">
        <v>21</v>
      </c>
      <c r="D22" s="79" t="s">
        <v>535</v>
      </c>
      <c r="E22" s="79" t="s">
        <v>536</v>
      </c>
      <c r="F22" s="479" t="s">
        <v>47</v>
      </c>
      <c r="G22" s="80" t="s">
        <v>48</v>
      </c>
    </row>
    <row r="23" spans="2:7">
      <c r="B23" s="81"/>
      <c r="C23" s="79"/>
      <c r="D23" s="79"/>
      <c r="E23" s="79"/>
      <c r="F23" s="479" t="s">
        <v>49</v>
      </c>
      <c r="G23" s="80" t="s">
        <v>50</v>
      </c>
    </row>
    <row r="24" spans="2:7" ht="24">
      <c r="B24" s="81"/>
      <c r="C24" s="79"/>
      <c r="D24" s="79"/>
      <c r="E24" s="79"/>
      <c r="F24" s="479" t="s">
        <v>51</v>
      </c>
      <c r="G24" s="80" t="s">
        <v>52</v>
      </c>
    </row>
    <row r="25" spans="2:7" ht="30" customHeight="1">
      <c r="B25" s="74" t="s">
        <v>53</v>
      </c>
      <c r="C25" s="75" t="s">
        <v>54</v>
      </c>
      <c r="D25" s="75" t="s">
        <v>535</v>
      </c>
      <c r="E25" s="75" t="s">
        <v>536</v>
      </c>
      <c r="F25" s="71" t="s">
        <v>55</v>
      </c>
      <c r="G25" s="72" t="s">
        <v>48</v>
      </c>
    </row>
    <row r="26" spans="2:7" ht="48">
      <c r="B26" s="74"/>
      <c r="C26" s="71" t="s">
        <v>56</v>
      </c>
      <c r="D26" s="75"/>
      <c r="E26" s="75"/>
      <c r="F26" s="71" t="s">
        <v>49</v>
      </c>
      <c r="G26" s="72" t="s">
        <v>50</v>
      </c>
    </row>
    <row r="27" spans="2:7" ht="24">
      <c r="B27" s="74"/>
      <c r="C27" s="75"/>
      <c r="D27" s="75"/>
      <c r="E27" s="75"/>
      <c r="F27" s="71" t="s">
        <v>57</v>
      </c>
      <c r="G27" s="72" t="s">
        <v>58</v>
      </c>
    </row>
    <row r="28" spans="2:7" ht="24">
      <c r="B28" s="81"/>
      <c r="C28" s="79" t="s">
        <v>59</v>
      </c>
      <c r="D28" s="79" t="s">
        <v>537</v>
      </c>
      <c r="E28" s="79" t="s">
        <v>538</v>
      </c>
      <c r="F28" s="479" t="s">
        <v>60</v>
      </c>
      <c r="G28" s="80" t="s">
        <v>61</v>
      </c>
    </row>
    <row r="29" spans="2:7">
      <c r="B29" s="81"/>
      <c r="C29" s="79" t="s">
        <v>62</v>
      </c>
      <c r="D29" s="79"/>
      <c r="E29" s="79"/>
      <c r="F29" s="479" t="s">
        <v>63</v>
      </c>
      <c r="G29" s="80" t="s">
        <v>64</v>
      </c>
    </row>
    <row r="30" spans="2:7">
      <c r="B30" s="81"/>
      <c r="C30" s="79"/>
      <c r="D30" s="79"/>
      <c r="E30" s="79"/>
      <c r="F30" s="479" t="s">
        <v>65</v>
      </c>
      <c r="G30" s="80" t="s">
        <v>58</v>
      </c>
    </row>
    <row r="31" spans="2:7" ht="24">
      <c r="B31" s="74"/>
      <c r="C31" s="75" t="s">
        <v>66</v>
      </c>
      <c r="D31" s="75" t="s">
        <v>539</v>
      </c>
      <c r="E31" s="75" t="s">
        <v>538</v>
      </c>
      <c r="F31" s="71" t="s">
        <v>55</v>
      </c>
      <c r="G31" s="72" t="s">
        <v>67</v>
      </c>
    </row>
    <row r="32" spans="2:7" ht="24">
      <c r="B32" s="74"/>
      <c r="C32" s="71" t="s">
        <v>598</v>
      </c>
      <c r="D32" s="75"/>
      <c r="E32" s="75"/>
      <c r="F32" s="71" t="s">
        <v>49</v>
      </c>
      <c r="G32" s="72" t="s">
        <v>50</v>
      </c>
    </row>
    <row r="33" spans="1:7" ht="24">
      <c r="B33" s="74"/>
      <c r="C33" s="71"/>
      <c r="D33" s="75"/>
      <c r="E33" s="75"/>
      <c r="F33" s="71" t="s">
        <v>57</v>
      </c>
      <c r="G33" s="72" t="s">
        <v>58</v>
      </c>
    </row>
    <row r="34" spans="1:7" ht="36">
      <c r="A34" s="13"/>
      <c r="B34" s="483"/>
      <c r="C34" s="484" t="s">
        <v>599</v>
      </c>
      <c r="D34" s="485"/>
      <c r="E34" s="485"/>
      <c r="F34" s="484" t="s">
        <v>590</v>
      </c>
      <c r="G34" s="480" t="s">
        <v>591</v>
      </c>
    </row>
    <row r="35" spans="1:7" ht="24">
      <c r="A35" s="13"/>
      <c r="B35" s="483"/>
      <c r="C35" s="484"/>
      <c r="D35" s="485"/>
      <c r="E35" s="485"/>
      <c r="F35" s="484" t="s">
        <v>595</v>
      </c>
      <c r="G35" s="480" t="s">
        <v>600</v>
      </c>
    </row>
    <row r="36" spans="1:7">
      <c r="A36" s="13"/>
      <c r="B36" s="483"/>
      <c r="C36" s="485"/>
      <c r="D36" s="485"/>
      <c r="E36" s="485"/>
      <c r="F36" s="484" t="s">
        <v>601</v>
      </c>
      <c r="G36" s="480" t="s">
        <v>58</v>
      </c>
    </row>
    <row r="37" spans="1:7">
      <c r="A37" s="13"/>
      <c r="B37" s="74"/>
      <c r="C37" s="75"/>
      <c r="D37" s="75"/>
      <c r="E37" s="75"/>
      <c r="F37" s="71"/>
      <c r="G37" s="72"/>
    </row>
    <row r="38" spans="1:7">
      <c r="B38" s="74" t="s">
        <v>68</v>
      </c>
      <c r="C38" s="75" t="s">
        <v>69</v>
      </c>
      <c r="D38" s="75" t="s">
        <v>535</v>
      </c>
      <c r="E38" s="75" t="s">
        <v>536</v>
      </c>
      <c r="F38" s="71"/>
      <c r="G38" s="72"/>
    </row>
    <row r="39" spans="1:7">
      <c r="B39" s="486" t="s">
        <v>70</v>
      </c>
      <c r="C39" s="487" t="s">
        <v>71</v>
      </c>
      <c r="D39" s="487"/>
      <c r="E39" s="487"/>
      <c r="F39" s="484"/>
      <c r="G39" s="484"/>
    </row>
    <row r="40" spans="1:7" s="82" customFormat="1">
      <c r="A40" s="13"/>
      <c r="B40" s="74" t="s">
        <v>72</v>
      </c>
      <c r="C40" s="75" t="s">
        <v>73</v>
      </c>
      <c r="D40" s="75"/>
      <c r="E40" s="75"/>
      <c r="F40" s="71"/>
      <c r="G40" s="72"/>
    </row>
    <row r="41" spans="1:7" s="82" customFormat="1" ht="12.75" thickBot="1">
      <c r="B41" s="330" t="s">
        <v>74</v>
      </c>
      <c r="C41" s="488" t="s">
        <v>75</v>
      </c>
      <c r="D41" s="488"/>
      <c r="E41" s="488"/>
      <c r="F41" s="489"/>
      <c r="G41" s="489"/>
    </row>
    <row r="42" spans="1:7" ht="27.75" customHeight="1">
      <c r="B42" s="502" t="s">
        <v>76</v>
      </c>
      <c r="C42" s="503"/>
      <c r="D42" s="503"/>
      <c r="E42" s="503"/>
      <c r="F42" s="503"/>
      <c r="G42" s="503"/>
    </row>
    <row r="43" spans="1:7">
      <c r="F43" s="83"/>
    </row>
  </sheetData>
  <mergeCells count="1">
    <mergeCell ref="B42:G42"/>
  </mergeCells>
  <pageMargins left="0.70866141732283472" right="0.70866141732283472" top="0.74803149606299213" bottom="0.74803149606299213" header="0.31496062992125984" footer="0.31496062992125984"/>
  <pageSetup paperSize="8" scale="64" orientation="landscape" r:id="rId1"/>
  <headerFooter>
    <oddHeader>&amp;CFosse Master Trust Investors' Report - December 2014</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N72"/>
  <sheetViews>
    <sheetView view="pageLayout" topLeftCell="A43" zoomScale="85" zoomScaleNormal="90" zoomScaleSheetLayoutView="70" zoomScalePageLayoutView="85" workbookViewId="0">
      <selection activeCell="F24" sqref="F24:F36"/>
    </sheetView>
  </sheetViews>
  <sheetFormatPr defaultRowHeight="12"/>
  <cols>
    <col min="1" max="1" width="6.42578125" style="9" customWidth="1"/>
    <col min="2" max="2" width="32.140625" style="9" customWidth="1"/>
    <col min="3" max="3" width="15.7109375" style="9" customWidth="1"/>
    <col min="4" max="4" width="17" style="9" customWidth="1"/>
    <col min="5" max="5" width="18.28515625" style="9" bestFit="1" customWidth="1"/>
    <col min="6" max="6" width="20.140625" style="9" bestFit="1" customWidth="1"/>
    <col min="7" max="7" width="17" style="9" customWidth="1"/>
    <col min="8" max="8" width="26.42578125"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4" t="s">
        <v>77</v>
      </c>
      <c r="C2" s="84"/>
      <c r="D2" s="84"/>
      <c r="E2" s="84"/>
      <c r="F2" s="84"/>
      <c r="G2" s="84"/>
      <c r="H2" s="84"/>
      <c r="I2" s="84"/>
      <c r="J2" s="84"/>
      <c r="K2" s="84"/>
      <c r="L2" s="84"/>
      <c r="M2" s="84"/>
    </row>
    <row r="3" spans="2:13" ht="12.75" thickBot="1"/>
    <row r="4" spans="2:13">
      <c r="B4" s="85" t="s">
        <v>78</v>
      </c>
      <c r="C4" s="86"/>
      <c r="D4" s="87"/>
      <c r="E4" s="87"/>
      <c r="F4" s="88"/>
      <c r="J4" s="89" t="s">
        <v>79</v>
      </c>
      <c r="K4" s="90"/>
      <c r="L4" s="91"/>
      <c r="M4" s="92"/>
    </row>
    <row r="5" spans="2:13" ht="12.75" thickBot="1">
      <c r="B5" s="93"/>
      <c r="C5" s="94"/>
      <c r="D5" s="94"/>
      <c r="E5" s="94"/>
      <c r="F5" s="95"/>
      <c r="J5" s="96"/>
      <c r="K5" s="97"/>
      <c r="L5" s="97"/>
      <c r="M5" s="98"/>
    </row>
    <row r="6" spans="2:13">
      <c r="B6" s="99" t="s">
        <v>80</v>
      </c>
      <c r="C6" s="100"/>
      <c r="D6" s="101"/>
      <c r="E6" s="102"/>
      <c r="F6" s="103">
        <v>42395</v>
      </c>
      <c r="J6" s="99" t="s">
        <v>609</v>
      </c>
      <c r="K6" s="398"/>
      <c r="L6" s="399"/>
      <c r="M6" s="400">
        <v>11195383689.92</v>
      </c>
    </row>
    <row r="7" spans="2:13" ht="12.75" thickBot="1">
      <c r="B7" s="104" t="s">
        <v>81</v>
      </c>
      <c r="C7" s="105"/>
      <c r="D7" s="106"/>
      <c r="E7" s="107"/>
      <c r="F7" s="108">
        <v>3399995370</v>
      </c>
      <c r="J7" s="404" t="s">
        <v>602</v>
      </c>
      <c r="K7" s="402"/>
      <c r="L7" s="399"/>
      <c r="M7" s="403">
        <v>11392510816.15</v>
      </c>
    </row>
    <row r="8" spans="2:13">
      <c r="B8" s="99" t="s">
        <v>82</v>
      </c>
      <c r="C8" s="100"/>
      <c r="D8" s="101"/>
      <c r="E8" s="102"/>
      <c r="F8" s="103">
        <v>145287</v>
      </c>
      <c r="J8" s="397" t="s">
        <v>83</v>
      </c>
      <c r="K8" s="398"/>
      <c r="L8" s="399"/>
      <c r="M8" s="400">
        <v>27723520.513899766</v>
      </c>
    </row>
    <row r="9" spans="2:13">
      <c r="B9" s="109" t="s">
        <v>84</v>
      </c>
      <c r="C9" s="110"/>
      <c r="D9" s="111"/>
      <c r="E9" s="112"/>
      <c r="F9" s="113">
        <v>11194813313.170002</v>
      </c>
      <c r="J9" s="404" t="s">
        <v>85</v>
      </c>
      <c r="K9" s="405"/>
      <c r="L9" s="399"/>
      <c r="M9" s="406">
        <v>34374631</v>
      </c>
    </row>
    <row r="10" spans="2:13">
      <c r="B10" s="109" t="s">
        <v>86</v>
      </c>
      <c r="C10" s="110"/>
      <c r="D10" s="111"/>
      <c r="E10" s="112"/>
      <c r="F10" s="114">
        <v>200687</v>
      </c>
      <c r="J10" s="404" t="s">
        <v>87</v>
      </c>
      <c r="K10" s="405"/>
      <c r="L10" s="399"/>
      <c r="M10" s="406">
        <v>169817414.59999999</v>
      </c>
    </row>
    <row r="11" spans="2:13" ht="12.75" thickBot="1">
      <c r="B11" s="104" t="s">
        <v>88</v>
      </c>
      <c r="C11" s="105"/>
      <c r="D11" s="106"/>
      <c r="E11" s="107"/>
      <c r="F11" s="115"/>
      <c r="J11" s="401" t="str">
        <f>+"Principal Ledger as calculated on "&amp;TEXT([4]Dates!C9,"dd mmmm yyyy")</f>
        <v>Principal Ledger as calculated on 01 January 2015</v>
      </c>
      <c r="K11" s="402"/>
      <c r="L11" s="399"/>
      <c r="M11" s="406">
        <v>701483112.96000004</v>
      </c>
    </row>
    <row r="12" spans="2:13" ht="12.75" thickBot="1">
      <c r="B12" s="116" t="s">
        <v>89</v>
      </c>
      <c r="C12" s="419"/>
      <c r="D12" s="420"/>
      <c r="E12" s="421"/>
      <c r="F12" s="490">
        <v>2.9756194617131665E-2</v>
      </c>
      <c r="J12" s="397" t="str">
        <f>IF([4]Dates!C9="Y",+"Funding Share as calculated on "&amp;TEXT([4]Dates!C9,"dd mmmm yyyy"),+"Funding Share as calculated on "&amp;TEXT([4]Dates!C9,"dd mmmm yyyy"))</f>
        <v>Funding Share as calculated on 01 January 2015</v>
      </c>
      <c r="K12" s="398"/>
      <c r="L12" s="399"/>
      <c r="M12" s="400">
        <v>8806840322.9944572</v>
      </c>
    </row>
    <row r="13" spans="2:13">
      <c r="B13" s="110"/>
      <c r="C13" s="110"/>
      <c r="D13" s="111"/>
      <c r="E13" s="111"/>
      <c r="F13" s="117"/>
      <c r="J13" s="404" t="str">
        <f>IF([4]Dates!C9="Y",+"Funding Share % as calculated on "&amp;TEXT([4]Dates!C9,"dd mmmm yyyy"),+"Funding Share % as calculated on "&amp;TEXT([4]Dates!C9,"dd mmmm yyyy"))</f>
        <v>Funding Share % as calculated on 01 January 2015</v>
      </c>
      <c r="K13" s="405"/>
      <c r="L13" s="399"/>
      <c r="M13" s="407">
        <v>0.7866493</v>
      </c>
    </row>
    <row r="14" spans="2:13">
      <c r="B14" s="118"/>
      <c r="C14" s="118"/>
      <c r="D14" s="118"/>
      <c r="E14" s="118"/>
      <c r="F14" s="118"/>
      <c r="J14" s="404" t="str">
        <f>IF([4]Dates!C10="Y",+"Seller Share as calculated on "&amp;TEXT([4]Dates!C9,"dd mmmm yyyy"),+"Seller Share as calculated on "&amp;TEXT([4]Dates!C9,"dd mmmm yyyy"))</f>
        <v>Seller Share as calculated on 01 January 2015</v>
      </c>
      <c r="K14" s="405"/>
      <c r="L14" s="399"/>
      <c r="M14" s="406">
        <v>2388543366.9255428</v>
      </c>
    </row>
    <row r="15" spans="2:13">
      <c r="B15" s="110"/>
      <c r="C15" s="110"/>
      <c r="D15" s="111"/>
      <c r="E15" s="111"/>
      <c r="F15" s="119"/>
      <c r="J15" s="404" t="str">
        <f>IF([4]Dates!C9="Y",+"Seller Share % as calculated on "&amp;TEXT([4]Dates!C9,"dd mmmm yyyy"),+"Seller Share % as calculated on "&amp;TEXT([4]Dates!C9,"dd mmmm yyyy"))</f>
        <v>Seller Share % as calculated on 01 January 2015</v>
      </c>
      <c r="K15" s="405"/>
      <c r="L15" s="399"/>
      <c r="M15" s="407">
        <v>0.2133507</v>
      </c>
    </row>
    <row r="16" spans="2:13">
      <c r="B16" s="110"/>
      <c r="C16" s="110"/>
      <c r="D16" s="111"/>
      <c r="E16" s="111"/>
      <c r="F16" s="120"/>
      <c r="J16" s="404" t="str">
        <f>IF([4]Dates!C10="Y",+"Minimum Seller Share (Amount) on "&amp;TEXT([4]Dates!C11,"dd mmmm yyyy"),+"Minimum Seller Share (Amount) on "&amp;TEXT([4]Dates!C7,"dd mmmm yyyy"))</f>
        <v>Minimum Seller Share (Amount) on 31 December 2014</v>
      </c>
      <c r="K16" s="405"/>
      <c r="L16" s="399"/>
      <c r="M16" s="408">
        <v>0</v>
      </c>
    </row>
    <row r="17" spans="2:13">
      <c r="B17" s="110"/>
      <c r="C17" s="110"/>
      <c r="D17" s="111"/>
      <c r="E17" s="111"/>
      <c r="F17" s="120"/>
      <c r="J17" s="121" t="s">
        <v>90</v>
      </c>
      <c r="K17" s="405" t="s">
        <v>561</v>
      </c>
      <c r="L17" s="399"/>
      <c r="M17" s="406">
        <v>380643045.45728004</v>
      </c>
    </row>
    <row r="18" spans="2:13">
      <c r="J18" s="121" t="s">
        <v>91</v>
      </c>
      <c r="K18" s="405"/>
      <c r="L18" s="409"/>
      <c r="M18" s="406">
        <v>236517760.24800003</v>
      </c>
    </row>
    <row r="19" spans="2:13">
      <c r="J19" s="121" t="s">
        <v>92</v>
      </c>
      <c r="K19" s="405"/>
      <c r="L19" s="409"/>
      <c r="M19" s="406">
        <v>86092258.779999971</v>
      </c>
    </row>
    <row r="20" spans="2:13">
      <c r="J20" s="404" t="s">
        <v>93</v>
      </c>
      <c r="K20" s="405"/>
      <c r="L20" s="409"/>
      <c r="M20" s="406">
        <v>703253064.48528004</v>
      </c>
    </row>
    <row r="21" spans="2:13" ht="12.75" thickBot="1">
      <c r="J21" s="401" t="s">
        <v>94</v>
      </c>
      <c r="K21" s="402"/>
      <c r="L21" s="409"/>
      <c r="M21" s="410">
        <v>6.2816343232476146E-2</v>
      </c>
    </row>
    <row r="22" spans="2:13" ht="24">
      <c r="B22" s="89" t="s">
        <v>95</v>
      </c>
      <c r="C22" s="363"/>
      <c r="D22" s="456" t="s">
        <v>96</v>
      </c>
      <c r="E22" s="457" t="s">
        <v>576</v>
      </c>
      <c r="F22" s="457" t="s">
        <v>577</v>
      </c>
      <c r="G22" s="457" t="s">
        <v>578</v>
      </c>
      <c r="H22" s="457" t="s">
        <v>579</v>
      </c>
      <c r="M22" s="481"/>
    </row>
    <row r="23" spans="2:13" ht="3" customHeight="1" thickBot="1">
      <c r="B23" s="124"/>
      <c r="C23" s="125"/>
      <c r="D23" s="361"/>
      <c r="E23" s="126"/>
      <c r="F23" s="126"/>
      <c r="G23" s="127"/>
      <c r="H23" s="127"/>
    </row>
    <row r="24" spans="2:13">
      <c r="B24" s="99" t="s">
        <v>100</v>
      </c>
      <c r="C24" s="128"/>
      <c r="D24" s="129">
        <v>143236</v>
      </c>
      <c r="E24" s="130">
        <v>10992566408.070004</v>
      </c>
      <c r="F24" s="131">
        <v>0</v>
      </c>
      <c r="G24" s="132">
        <v>0.98614782991848426</v>
      </c>
      <c r="H24" s="133">
        <v>0.98233361475288039</v>
      </c>
      <c r="M24" s="377"/>
    </row>
    <row r="25" spans="2:13">
      <c r="B25" s="109" t="s">
        <v>101</v>
      </c>
      <c r="C25" s="134"/>
      <c r="D25" s="129">
        <v>1018</v>
      </c>
      <c r="E25" s="130">
        <v>97880043.850000069</v>
      </c>
      <c r="F25" s="131">
        <v>690376.50999999966</v>
      </c>
      <c r="G25" s="135">
        <v>7.0087023573474332E-3</v>
      </c>
      <c r="H25" s="136">
        <v>8.7468980143484525E-3</v>
      </c>
    </row>
    <row r="26" spans="2:13">
      <c r="B26" s="109" t="s">
        <v>102</v>
      </c>
      <c r="C26" s="134"/>
      <c r="D26" s="129">
        <v>243</v>
      </c>
      <c r="E26" s="130">
        <v>24150626.110000014</v>
      </c>
      <c r="F26" s="131">
        <v>342403.15999999986</v>
      </c>
      <c r="G26" s="135">
        <v>1.6730006609385326E-3</v>
      </c>
      <c r="H26" s="136">
        <v>2.1581831725633301E-3</v>
      </c>
      <c r="M26" s="377"/>
    </row>
    <row r="27" spans="2:13">
      <c r="B27" s="109" t="s">
        <v>103</v>
      </c>
      <c r="C27" s="134"/>
      <c r="D27" s="129">
        <v>178</v>
      </c>
      <c r="E27" s="130">
        <v>18158771.610000014</v>
      </c>
      <c r="F27" s="131">
        <v>328220.91999999993</v>
      </c>
      <c r="G27" s="135">
        <v>1.2254901960784314E-3</v>
      </c>
      <c r="H27" s="136">
        <v>1.6227304064342842E-3</v>
      </c>
    </row>
    <row r="28" spans="2:13">
      <c r="B28" s="109" t="s">
        <v>104</v>
      </c>
      <c r="C28" s="134"/>
      <c r="D28" s="129">
        <v>111</v>
      </c>
      <c r="E28" s="130">
        <v>10238830.509999996</v>
      </c>
      <c r="F28" s="131">
        <v>273006.68</v>
      </c>
      <c r="G28" s="135">
        <v>7.6421017845340383E-4</v>
      </c>
      <c r="H28" s="136">
        <v>9.1497717751757267E-4</v>
      </c>
    </row>
    <row r="29" spans="2:13">
      <c r="B29" s="109" t="s">
        <v>105</v>
      </c>
      <c r="C29" s="134"/>
      <c r="D29" s="129">
        <v>77</v>
      </c>
      <c r="E29" s="130">
        <v>7673627.4099999992</v>
      </c>
      <c r="F29" s="131">
        <v>236562.46000000005</v>
      </c>
      <c r="G29" s="135">
        <v>5.3012778144965848E-4</v>
      </c>
      <c r="H29" s="136">
        <v>6.8574178877810958E-4</v>
      </c>
    </row>
    <row r="30" spans="2:13">
      <c r="B30" s="109" t="s">
        <v>106</v>
      </c>
      <c r="C30" s="134"/>
      <c r="D30" s="129">
        <v>66</v>
      </c>
      <c r="E30" s="130">
        <v>6894513.6000000006</v>
      </c>
      <c r="F30" s="131">
        <v>255124.45000000007</v>
      </c>
      <c r="G30" s="135">
        <v>4.5439524124256446E-4</v>
      </c>
      <c r="H30" s="136">
        <v>6.1611749388012105E-4</v>
      </c>
    </row>
    <row r="31" spans="2:13">
      <c r="B31" s="109" t="s">
        <v>107</v>
      </c>
      <c r="C31" s="134"/>
      <c r="D31" s="129">
        <v>41</v>
      </c>
      <c r="E31" s="130">
        <v>4537018.7400000012</v>
      </c>
      <c r="F31" s="131">
        <v>174875.28</v>
      </c>
      <c r="G31" s="135">
        <v>2.8227583168098701E-4</v>
      </c>
      <c r="H31" s="136">
        <v>4.0544362923237184E-4</v>
      </c>
    </row>
    <row r="32" spans="2:13">
      <c r="B32" s="109" t="s">
        <v>108</v>
      </c>
      <c r="C32" s="134"/>
      <c r="D32" s="129">
        <v>39</v>
      </c>
      <c r="E32" s="130">
        <v>3652839.89</v>
      </c>
      <c r="F32" s="131">
        <v>170288.30000000002</v>
      </c>
      <c r="G32" s="135">
        <v>2.6850627891606083E-4</v>
      </c>
      <c r="H32" s="136">
        <v>3.2643036030447994E-4</v>
      </c>
    </row>
    <row r="33" spans="2:14">
      <c r="B33" s="109" t="s">
        <v>109</v>
      </c>
      <c r="C33" s="134"/>
      <c r="D33" s="129">
        <v>29</v>
      </c>
      <c r="E33" s="130">
        <v>2448166.4600000004</v>
      </c>
      <c r="F33" s="131">
        <v>120179.62</v>
      </c>
      <c r="G33" s="135">
        <v>1.9965851509142984E-4</v>
      </c>
      <c r="H33" s="136">
        <v>2.1877659127926991E-4</v>
      </c>
    </row>
    <row r="34" spans="2:14">
      <c r="B34" s="109" t="s">
        <v>110</v>
      </c>
      <c r="C34" s="134"/>
      <c r="D34" s="129">
        <v>30</v>
      </c>
      <c r="E34" s="130">
        <v>3596668.54</v>
      </c>
      <c r="F34" s="131">
        <v>174616.12999999995</v>
      </c>
      <c r="G34" s="135">
        <v>2.0654329147389293E-4</v>
      </c>
      <c r="H34" s="136">
        <v>3.2141069490127248E-4</v>
      </c>
    </row>
    <row r="35" spans="2:14">
      <c r="B35" s="109" t="s">
        <v>111</v>
      </c>
      <c r="C35" s="134"/>
      <c r="D35" s="129">
        <v>30</v>
      </c>
      <c r="E35" s="130">
        <v>3198543.83</v>
      </c>
      <c r="F35" s="131">
        <v>183408.63999999998</v>
      </c>
      <c r="G35" s="135">
        <v>2.0654329147389293E-4</v>
      </c>
      <c r="H35" s="136">
        <v>2.8583289887271001E-4</v>
      </c>
      <c r="I35" s="137"/>
    </row>
    <row r="36" spans="2:14" ht="12.75" thickBot="1">
      <c r="B36" s="104" t="s">
        <v>112</v>
      </c>
      <c r="C36" s="138"/>
      <c r="D36" s="129">
        <v>150</v>
      </c>
      <c r="E36" s="130">
        <v>15261754.999999998</v>
      </c>
      <c r="F36" s="131">
        <v>1346996.2199999993</v>
      </c>
      <c r="G36" s="139">
        <v>1.0327164573694647E-3</v>
      </c>
      <c r="H36" s="140">
        <v>1.3638430190075202E-3</v>
      </c>
      <c r="I36" s="137"/>
      <c r="L36" s="141"/>
      <c r="M36" s="142"/>
      <c r="N36" s="143"/>
    </row>
    <row r="37" spans="2:14" ht="12.75" thickBot="1">
      <c r="B37" s="144" t="s">
        <v>113</v>
      </c>
      <c r="C37" s="145"/>
      <c r="D37" s="146">
        <v>145248</v>
      </c>
      <c r="E37" s="146">
        <v>11190257813.620005</v>
      </c>
      <c r="F37" s="146">
        <v>4296058.3699999982</v>
      </c>
      <c r="G37" s="140">
        <v>0.99999999999999989</v>
      </c>
      <c r="H37" s="140">
        <v>0.99999999999999978</v>
      </c>
      <c r="I37" s="137"/>
      <c r="L37" s="141"/>
      <c r="M37" s="142"/>
      <c r="N37" s="143"/>
    </row>
    <row r="38" spans="2:14" ht="27" customHeight="1">
      <c r="B38" s="504" t="s">
        <v>114</v>
      </c>
      <c r="C38" s="504"/>
      <c r="D38" s="504"/>
      <c r="E38" s="504"/>
      <c r="F38" s="504"/>
      <c r="G38" s="504"/>
      <c r="H38" s="504"/>
      <c r="I38" s="355"/>
      <c r="L38" s="141"/>
      <c r="M38" s="142"/>
      <c r="N38" s="143"/>
    </row>
    <row r="39" spans="2:14" ht="12.75" thickBot="1">
      <c r="B39" s="147"/>
      <c r="C39" s="147"/>
      <c r="D39" s="147"/>
      <c r="E39" s="147"/>
      <c r="F39" s="147"/>
      <c r="G39" s="147"/>
      <c r="H39" s="147"/>
      <c r="I39" s="147"/>
      <c r="L39" s="141"/>
      <c r="M39" s="148"/>
      <c r="N39" s="143"/>
    </row>
    <row r="40" spans="2:14">
      <c r="B40" s="85" t="s">
        <v>115</v>
      </c>
      <c r="C40" s="149"/>
      <c r="D40" s="359" t="s">
        <v>96</v>
      </c>
      <c r="E40" s="122" t="s">
        <v>116</v>
      </c>
      <c r="G40" s="368"/>
      <c r="L40" s="141"/>
      <c r="M40" s="148"/>
      <c r="N40" s="143"/>
    </row>
    <row r="41" spans="2:14" ht="12.75" thickBot="1">
      <c r="B41" s="356"/>
      <c r="C41" s="150"/>
      <c r="D41" s="357"/>
      <c r="E41" s="127" t="s">
        <v>98</v>
      </c>
      <c r="L41" s="141"/>
      <c r="M41" s="148"/>
      <c r="N41" s="143"/>
    </row>
    <row r="42" spans="2:14">
      <c r="B42" s="99"/>
      <c r="C42" s="422"/>
      <c r="D42" s="423"/>
      <c r="E42" s="424"/>
      <c r="L42" s="141"/>
      <c r="M42" s="148"/>
      <c r="N42" s="143"/>
    </row>
    <row r="43" spans="2:14" ht="12.75">
      <c r="B43" s="121" t="s">
        <v>117</v>
      </c>
      <c r="C43" s="425"/>
      <c r="D43" s="411">
        <v>4</v>
      </c>
      <c r="E43" s="411">
        <v>427419.43999999994</v>
      </c>
      <c r="L43" s="151"/>
      <c r="M43" s="151"/>
      <c r="N43" s="151"/>
    </row>
    <row r="44" spans="2:14" ht="12.75">
      <c r="B44" s="121" t="s">
        <v>118</v>
      </c>
      <c r="C44" s="425"/>
      <c r="D44" s="411">
        <v>428</v>
      </c>
      <c r="E44" s="411">
        <v>38311485.670000039</v>
      </c>
    </row>
    <row r="45" spans="2:14" ht="12.75" thickBot="1">
      <c r="B45" s="104"/>
      <c r="C45" s="426"/>
      <c r="D45" s="427"/>
      <c r="E45" s="428"/>
    </row>
    <row r="46" spans="2:14" ht="12" customHeight="1">
      <c r="B46" s="504" t="s">
        <v>119</v>
      </c>
      <c r="C46" s="504"/>
      <c r="D46" s="504"/>
      <c r="E46" s="504"/>
      <c r="F46" s="152"/>
      <c r="G46" s="153"/>
      <c r="H46" s="153"/>
      <c r="I46" s="355"/>
    </row>
    <row r="47" spans="2:14">
      <c r="B47" s="500"/>
      <c r="C47" s="500"/>
      <c r="D47" s="500"/>
      <c r="E47" s="500"/>
      <c r="F47" s="355"/>
      <c r="G47" s="355"/>
      <c r="H47" s="355"/>
      <c r="I47" s="355"/>
    </row>
    <row r="48" spans="2:14" ht="12.75" thickBot="1">
      <c r="G48" s="163"/>
    </row>
    <row r="49" spans="2:7">
      <c r="B49" s="85" t="s">
        <v>120</v>
      </c>
      <c r="C49" s="149"/>
      <c r="D49" s="359" t="s">
        <v>96</v>
      </c>
      <c r="E49" s="122" t="s">
        <v>121</v>
      </c>
    </row>
    <row r="50" spans="2:7" ht="12.75" thickBot="1">
      <c r="B50" s="356"/>
      <c r="C50" s="150"/>
      <c r="D50" s="357"/>
      <c r="E50" s="127" t="s">
        <v>98</v>
      </c>
    </row>
    <row r="51" spans="2:7">
      <c r="B51" s="154"/>
      <c r="C51" s="422"/>
      <c r="D51" s="155"/>
      <c r="E51" s="156"/>
      <c r="G51" s="163"/>
    </row>
    <row r="52" spans="2:7">
      <c r="B52" s="109" t="s">
        <v>122</v>
      </c>
      <c r="C52" s="433"/>
      <c r="D52" s="412">
        <v>357</v>
      </c>
      <c r="E52" s="412">
        <v>13064463.619999999</v>
      </c>
    </row>
    <row r="53" spans="2:7">
      <c r="B53" s="109" t="s">
        <v>123</v>
      </c>
      <c r="C53" s="433"/>
      <c r="D53" s="412">
        <v>8</v>
      </c>
      <c r="E53" s="412">
        <v>404312.25999999419</v>
      </c>
    </row>
    <row r="54" spans="2:7">
      <c r="B54" s="109" t="s">
        <v>124</v>
      </c>
      <c r="C54" s="433"/>
      <c r="D54" s="412">
        <v>365</v>
      </c>
      <c r="E54" s="412">
        <v>13468775.879999993</v>
      </c>
      <c r="G54" s="158"/>
    </row>
    <row r="55" spans="2:7">
      <c r="B55" s="434" t="s">
        <v>125</v>
      </c>
      <c r="C55" s="433"/>
      <c r="D55" s="413">
        <v>0</v>
      </c>
      <c r="E55" s="413">
        <v>0</v>
      </c>
    </row>
    <row r="56" spans="2:7" ht="12.75" thickBot="1">
      <c r="B56" s="435"/>
      <c r="C56" s="426"/>
      <c r="D56" s="436"/>
      <c r="E56" s="250"/>
    </row>
    <row r="57" spans="2:7" ht="12" customHeight="1">
      <c r="B57" s="504" t="s">
        <v>126</v>
      </c>
      <c r="C57" s="504"/>
      <c r="D57" s="504"/>
      <c r="E57" s="504"/>
    </row>
    <row r="58" spans="2:7" ht="12.75" thickBot="1">
      <c r="B58" s="159"/>
      <c r="C58" s="159"/>
      <c r="D58" s="159"/>
      <c r="E58" s="159"/>
    </row>
    <row r="59" spans="2:7">
      <c r="B59" s="85" t="s">
        <v>127</v>
      </c>
      <c r="C59" s="149"/>
      <c r="D59" s="359" t="s">
        <v>96</v>
      </c>
      <c r="E59" s="122" t="s">
        <v>97</v>
      </c>
    </row>
    <row r="60" spans="2:7" ht="12.75" thickBot="1">
      <c r="B60" s="356"/>
      <c r="C60" s="150"/>
      <c r="D60" s="357"/>
      <c r="E60" s="127" t="s">
        <v>98</v>
      </c>
    </row>
    <row r="61" spans="2:7">
      <c r="B61" s="154"/>
      <c r="C61" s="422"/>
      <c r="D61" s="155"/>
      <c r="E61" s="156"/>
    </row>
    <row r="62" spans="2:7">
      <c r="B62" s="109" t="s">
        <v>128</v>
      </c>
      <c r="C62" s="433"/>
      <c r="D62" s="411">
        <v>506</v>
      </c>
      <c r="E62" s="414">
        <v>56528611.770000003</v>
      </c>
    </row>
    <row r="63" spans="2:7">
      <c r="B63" s="109"/>
      <c r="C63" s="433"/>
      <c r="D63" s="411"/>
      <c r="E63" s="414"/>
    </row>
    <row r="64" spans="2:7">
      <c r="B64" s="109" t="s">
        <v>129</v>
      </c>
      <c r="C64" s="433"/>
      <c r="D64" s="415">
        <v>13</v>
      </c>
      <c r="E64" s="416">
        <v>1224577.549999997</v>
      </c>
      <c r="F64" s="158"/>
      <c r="G64" s="158"/>
    </row>
    <row r="65" spans="2:6">
      <c r="B65" s="109" t="s">
        <v>130</v>
      </c>
      <c r="C65" s="433"/>
      <c r="D65" s="411">
        <v>7</v>
      </c>
      <c r="E65" s="414">
        <v>691520.25999999791</v>
      </c>
    </row>
    <row r="66" spans="2:6">
      <c r="B66" s="109" t="s">
        <v>131</v>
      </c>
      <c r="C66" s="433"/>
      <c r="D66" s="411">
        <v>39</v>
      </c>
      <c r="E66" s="414">
        <v>4555499.5500000119</v>
      </c>
      <c r="F66" s="354"/>
    </row>
    <row r="67" spans="2:6">
      <c r="B67" s="109"/>
      <c r="C67" s="433"/>
      <c r="D67" s="417"/>
      <c r="E67" s="418"/>
    </row>
    <row r="68" spans="2:6">
      <c r="B68" s="109" t="s">
        <v>132</v>
      </c>
      <c r="C68" s="433"/>
      <c r="D68" s="411">
        <v>467</v>
      </c>
      <c r="E68" s="414">
        <v>51973112.219999991</v>
      </c>
    </row>
    <row r="69" spans="2:6" ht="12.75" thickBot="1">
      <c r="B69" s="104"/>
      <c r="C69" s="426"/>
      <c r="D69" s="160"/>
      <c r="E69" s="161"/>
    </row>
    <row r="70" spans="2:6">
      <c r="D70" s="162"/>
      <c r="E70" s="162"/>
    </row>
    <row r="72" spans="2:6">
      <c r="D72" s="163"/>
    </row>
  </sheetData>
  <mergeCells count="3">
    <mergeCell ref="B38:H38"/>
    <mergeCell ref="B46:E47"/>
    <mergeCell ref="B57:E57"/>
  </mergeCells>
  <pageMargins left="0.70866141732283472" right="0.70866141732283472" top="0.74803149606299213" bottom="0.74803149606299213" header="0.31496062992125984" footer="0.31496062992125984"/>
  <pageSetup paperSize="8" scale="72" orientation="landscape" r:id="rId1"/>
  <headerFooter>
    <oddHeader>&amp;CFosse Master Trust Investors' Report - December 2014</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6"/>
  <sheetViews>
    <sheetView view="pageLayout" topLeftCell="A7" zoomScale="85" zoomScaleNormal="89" zoomScaleSheetLayoutView="77" zoomScalePageLayoutView="85" workbookViewId="0">
      <selection activeCell="I40" sqref="I40"/>
    </sheetView>
  </sheetViews>
  <sheetFormatPr defaultRowHeight="12"/>
  <cols>
    <col min="1" max="1" width="6.42578125" style="164" customWidth="1"/>
    <col min="2" max="2" width="9.140625" style="164"/>
    <col min="3" max="3" width="39.85546875" style="164" customWidth="1"/>
    <col min="4" max="4" width="16.140625" style="164" bestFit="1" customWidth="1"/>
    <col min="5" max="5" width="10.5703125" style="164" bestFit="1" customWidth="1"/>
    <col min="6" max="6" width="18.5703125" style="164" bestFit="1" customWidth="1"/>
    <col min="7" max="7" width="10.28515625" style="164" bestFit="1" customWidth="1"/>
    <col min="8" max="8" width="6.42578125" style="164" customWidth="1"/>
    <col min="9" max="9" width="55.7109375" style="164" customWidth="1"/>
    <col min="10" max="10" width="14" style="164" customWidth="1"/>
    <col min="11" max="11" width="18.85546875" style="164" customWidth="1"/>
    <col min="12" max="12" width="18.140625" style="164" customWidth="1"/>
    <col min="13" max="13" width="19" style="164" customWidth="1"/>
    <col min="14" max="14" width="16.7109375" style="164" customWidth="1"/>
    <col min="15" max="16384" width="9.140625" style="164"/>
  </cols>
  <sheetData>
    <row r="1" spans="2:12" ht="12.75" thickBot="1"/>
    <row r="2" spans="2:12" ht="24" customHeight="1">
      <c r="B2" s="512" t="s">
        <v>133</v>
      </c>
      <c r="C2" s="513"/>
      <c r="D2" s="165" t="s">
        <v>134</v>
      </c>
      <c r="E2" s="122" t="s">
        <v>99</v>
      </c>
      <c r="F2" s="358" t="s">
        <v>97</v>
      </c>
      <c r="G2" s="122" t="s">
        <v>99</v>
      </c>
      <c r="I2" s="166"/>
      <c r="J2" s="167"/>
      <c r="K2" s="365" t="s">
        <v>135</v>
      </c>
      <c r="L2" s="123" t="s">
        <v>97</v>
      </c>
    </row>
    <row r="3" spans="2:12" ht="12.75" thickBot="1">
      <c r="B3" s="514" t="s">
        <v>136</v>
      </c>
      <c r="C3" s="515"/>
      <c r="D3" s="168" t="s">
        <v>137</v>
      </c>
      <c r="E3" s="126" t="s">
        <v>138</v>
      </c>
      <c r="F3" s="360" t="s">
        <v>98</v>
      </c>
      <c r="G3" s="126" t="s">
        <v>139</v>
      </c>
      <c r="I3" s="516" t="s">
        <v>140</v>
      </c>
      <c r="J3" s="517"/>
      <c r="K3" s="169" t="s">
        <v>141</v>
      </c>
      <c r="L3" s="170" t="s">
        <v>141</v>
      </c>
    </row>
    <row r="4" spans="2:12" ht="12.75" thickBot="1">
      <c r="B4" s="99" t="s">
        <v>142</v>
      </c>
      <c r="C4" s="393"/>
      <c r="D4" s="172">
        <v>118887</v>
      </c>
      <c r="E4" s="173">
        <v>0.59240010563713641</v>
      </c>
      <c r="F4" s="174">
        <v>7354482747.9799995</v>
      </c>
      <c r="G4" s="173">
        <v>0.65695447902895432</v>
      </c>
      <c r="I4" s="360"/>
      <c r="J4" s="361"/>
      <c r="K4" s="175"/>
      <c r="L4" s="126" t="s">
        <v>98</v>
      </c>
    </row>
    <row r="5" spans="2:12">
      <c r="B5" s="109" t="s">
        <v>143</v>
      </c>
      <c r="C5" s="394"/>
      <c r="D5" s="172">
        <v>2685</v>
      </c>
      <c r="E5" s="173">
        <v>1.3379042987338493E-2</v>
      </c>
      <c r="F5" s="174">
        <v>129111290.84</v>
      </c>
      <c r="G5" s="173">
        <v>1.1533134785562581E-2</v>
      </c>
      <c r="I5" s="99" t="s">
        <v>144</v>
      </c>
      <c r="J5" s="128"/>
      <c r="K5" s="437">
        <v>0</v>
      </c>
      <c r="L5" s="438">
        <v>0</v>
      </c>
    </row>
    <row r="6" spans="2:12">
      <c r="B6" s="109" t="s">
        <v>145</v>
      </c>
      <c r="C6" s="394"/>
      <c r="D6" s="172">
        <v>15</v>
      </c>
      <c r="E6" s="173">
        <v>7.4743256912505537E-5</v>
      </c>
      <c r="F6" s="174">
        <v>228692.8</v>
      </c>
      <c r="G6" s="173">
        <v>2.0428460359491405E-5</v>
      </c>
      <c r="I6" s="109" t="s">
        <v>146</v>
      </c>
      <c r="J6" s="134"/>
      <c r="K6" s="439">
        <v>1690</v>
      </c>
      <c r="L6" s="440">
        <v>169026475.82999998</v>
      </c>
    </row>
    <row r="7" spans="2:12">
      <c r="B7" s="109" t="s">
        <v>147</v>
      </c>
      <c r="C7" s="394"/>
      <c r="D7" s="172">
        <v>79097</v>
      </c>
      <c r="E7" s="173">
        <v>0.39413115946723004</v>
      </c>
      <c r="F7" s="174">
        <v>3710947974.9200001</v>
      </c>
      <c r="G7" s="173">
        <v>0.3314881517992177</v>
      </c>
      <c r="I7" s="109" t="s">
        <v>148</v>
      </c>
      <c r="J7" s="134"/>
      <c r="K7" s="439">
        <v>267</v>
      </c>
      <c r="L7" s="440">
        <v>28100650.399999999</v>
      </c>
    </row>
    <row r="8" spans="2:12" ht="12.75" customHeight="1" thickBot="1">
      <c r="B8" s="109" t="s">
        <v>149</v>
      </c>
      <c r="C8" s="395"/>
      <c r="D8" s="177">
        <v>3</v>
      </c>
      <c r="E8" s="178">
        <v>1.494865138250111E-5</v>
      </c>
      <c r="F8" s="179">
        <v>42606.63</v>
      </c>
      <c r="G8" s="178">
        <v>3.8059259058724949E-6</v>
      </c>
      <c r="I8" s="109" t="s">
        <v>150</v>
      </c>
      <c r="J8" s="134"/>
      <c r="K8" s="439">
        <v>0</v>
      </c>
      <c r="L8" s="440">
        <v>0</v>
      </c>
    </row>
    <row r="9" spans="2:12" ht="12" customHeight="1" thickBot="1">
      <c r="B9" s="116" t="s">
        <v>113</v>
      </c>
      <c r="C9" s="396"/>
      <c r="D9" s="181">
        <v>200687</v>
      </c>
      <c r="E9" s="182">
        <v>1</v>
      </c>
      <c r="F9" s="181">
        <v>11194813313.17</v>
      </c>
      <c r="G9" s="182">
        <v>1</v>
      </c>
      <c r="I9" s="109" t="s">
        <v>572</v>
      </c>
      <c r="J9" s="134"/>
      <c r="K9" s="439">
        <v>0</v>
      </c>
      <c r="L9" s="440">
        <v>0</v>
      </c>
    </row>
    <row r="10" spans="2:12" ht="11.25" customHeight="1" thickBot="1">
      <c r="I10" s="507" t="s">
        <v>614</v>
      </c>
      <c r="J10" s="507"/>
      <c r="K10" s="507"/>
      <c r="L10" s="507"/>
    </row>
    <row r="11" spans="2:12" ht="14.25" customHeight="1">
      <c r="B11" s="505" t="s">
        <v>151</v>
      </c>
      <c r="C11" s="506"/>
      <c r="D11" s="183" t="s">
        <v>134</v>
      </c>
      <c r="E11" s="123" t="s">
        <v>99</v>
      </c>
      <c r="F11" s="362" t="s">
        <v>97</v>
      </c>
      <c r="G11" s="123" t="s">
        <v>99</v>
      </c>
      <c r="H11" s="184"/>
      <c r="I11" s="508"/>
      <c r="J11" s="508"/>
      <c r="K11" s="508"/>
      <c r="L11" s="508"/>
    </row>
    <row r="12" spans="2:12" ht="15.75" customHeight="1" thickBot="1">
      <c r="B12" s="514" t="s">
        <v>136</v>
      </c>
      <c r="C12" s="515"/>
      <c r="D12" s="168" t="s">
        <v>137</v>
      </c>
      <c r="E12" s="126" t="s">
        <v>138</v>
      </c>
      <c r="F12" s="360" t="s">
        <v>98</v>
      </c>
      <c r="G12" s="126" t="s">
        <v>139</v>
      </c>
      <c r="H12" s="185"/>
      <c r="I12" s="500" t="s">
        <v>534</v>
      </c>
      <c r="J12" s="500"/>
      <c r="K12" s="500"/>
      <c r="L12" s="500"/>
    </row>
    <row r="13" spans="2:12" ht="12.75" customHeight="1">
      <c r="B13" s="99" t="s">
        <v>152</v>
      </c>
      <c r="C13" s="171"/>
      <c r="D13" s="186">
        <v>137355</v>
      </c>
      <c r="E13" s="173">
        <v>0.6844240035478133</v>
      </c>
      <c r="F13" s="187">
        <v>5849701400.1000004</v>
      </c>
      <c r="G13" s="173">
        <v>0.52253675308887837</v>
      </c>
      <c r="H13" s="185"/>
      <c r="I13" s="500"/>
      <c r="J13" s="500"/>
      <c r="K13" s="500"/>
      <c r="L13" s="500"/>
    </row>
    <row r="14" spans="2:12" ht="12.75" thickBot="1">
      <c r="B14" s="109" t="s">
        <v>153</v>
      </c>
      <c r="C14" s="176"/>
      <c r="D14" s="186">
        <v>63332</v>
      </c>
      <c r="E14" s="173">
        <v>0.31557599645218676</v>
      </c>
      <c r="F14" s="187">
        <v>5345111913.0699997</v>
      </c>
      <c r="G14" s="173">
        <v>0.47746324691112169</v>
      </c>
      <c r="H14" s="185"/>
      <c r="I14" s="500"/>
      <c r="J14" s="500"/>
      <c r="K14" s="500"/>
      <c r="L14" s="500"/>
    </row>
    <row r="15" spans="2:12" ht="12.75" thickBot="1">
      <c r="B15" s="116" t="s">
        <v>113</v>
      </c>
      <c r="C15" s="180"/>
      <c r="D15" s="188">
        <v>200687</v>
      </c>
      <c r="E15" s="189">
        <v>1</v>
      </c>
      <c r="F15" s="188">
        <v>11194813313.17</v>
      </c>
      <c r="G15" s="189">
        <v>1</v>
      </c>
      <c r="H15" s="185"/>
    </row>
    <row r="16" spans="2:12" ht="12.75" thickBot="1">
      <c r="H16" s="137"/>
    </row>
    <row r="17" spans="1:14" ht="24">
      <c r="B17" s="505" t="s">
        <v>154</v>
      </c>
      <c r="C17" s="506"/>
      <c r="D17" s="183" t="s">
        <v>134</v>
      </c>
      <c r="E17" s="123" t="s">
        <v>99</v>
      </c>
      <c r="F17" s="374" t="s">
        <v>97</v>
      </c>
      <c r="G17" s="123" t="s">
        <v>99</v>
      </c>
      <c r="H17" s="184"/>
      <c r="I17" s="373" t="s">
        <v>550</v>
      </c>
      <c r="J17" s="373" t="s">
        <v>541</v>
      </c>
      <c r="K17" s="378" t="s">
        <v>540</v>
      </c>
      <c r="L17" s="379" t="s">
        <v>542</v>
      </c>
      <c r="M17" s="379" t="s">
        <v>549</v>
      </c>
      <c r="N17" s="190" t="s">
        <v>543</v>
      </c>
    </row>
    <row r="18" spans="1:14" ht="25.5" customHeight="1" thickBot="1">
      <c r="B18" s="519" t="s">
        <v>136</v>
      </c>
      <c r="C18" s="520"/>
      <c r="D18" s="375" t="s">
        <v>137</v>
      </c>
      <c r="E18" s="375" t="s">
        <v>138</v>
      </c>
      <c r="F18" s="375" t="s">
        <v>98</v>
      </c>
      <c r="G18" s="175" t="s">
        <v>139</v>
      </c>
      <c r="H18" s="185"/>
      <c r="I18" s="170"/>
      <c r="J18" s="170" t="s">
        <v>99</v>
      </c>
      <c r="K18" s="170" t="s">
        <v>99</v>
      </c>
      <c r="L18" s="170" t="s">
        <v>99</v>
      </c>
      <c r="M18" s="169" t="s">
        <v>99</v>
      </c>
      <c r="N18" s="169" t="s">
        <v>99</v>
      </c>
    </row>
    <row r="19" spans="1:14" ht="12.75" customHeight="1" thickBot="1">
      <c r="B19" s="369" t="s">
        <v>156</v>
      </c>
      <c r="C19" s="157"/>
      <c r="D19" s="370">
        <v>99121</v>
      </c>
      <c r="E19" s="371">
        <v>0.49390842456163081</v>
      </c>
      <c r="F19" s="372">
        <v>7147410394.2700005</v>
      </c>
      <c r="G19" s="371">
        <v>0.63845731003495321</v>
      </c>
      <c r="H19" s="185"/>
      <c r="I19" s="509" t="s">
        <v>155</v>
      </c>
      <c r="J19" s="510"/>
      <c r="K19" s="510"/>
      <c r="L19" s="510"/>
      <c r="M19" s="510"/>
      <c r="N19" s="511"/>
    </row>
    <row r="20" spans="1:14">
      <c r="B20" s="109" t="s">
        <v>158</v>
      </c>
      <c r="C20" s="157"/>
      <c r="D20" s="186">
        <v>101566</v>
      </c>
      <c r="E20" s="173">
        <v>0.50609157543836925</v>
      </c>
      <c r="F20" s="187">
        <v>4047402918.9000001</v>
      </c>
      <c r="G20" s="173">
        <v>0.36154268996504685</v>
      </c>
      <c r="H20" s="185"/>
      <c r="I20" s="191" t="s">
        <v>157</v>
      </c>
      <c r="J20" s="441">
        <v>1.792335762460175E-2</v>
      </c>
      <c r="K20" s="442">
        <v>0.19509507761130529</v>
      </c>
      <c r="L20" s="442">
        <v>2.0116401116615387E-2</v>
      </c>
      <c r="M20" s="443">
        <v>0.22041056452771091</v>
      </c>
      <c r="N20" s="443">
        <v>0.26372824413233892</v>
      </c>
    </row>
    <row r="21" spans="1:14" ht="12.75" thickBot="1">
      <c r="B21" s="109" t="s">
        <v>149</v>
      </c>
      <c r="C21" s="157"/>
      <c r="D21" s="192">
        <v>0</v>
      </c>
      <c r="E21" s="173">
        <v>0</v>
      </c>
      <c r="F21" s="193">
        <v>0</v>
      </c>
      <c r="G21" s="173">
        <v>0</v>
      </c>
      <c r="H21" s="185"/>
      <c r="I21" s="191" t="s">
        <v>159</v>
      </c>
      <c r="J21" s="444">
        <v>1.8959061457460701E-2</v>
      </c>
      <c r="K21" s="445">
        <v>0.20522249082633581</v>
      </c>
      <c r="L21" s="445">
        <v>2.2178706308666658E-2</v>
      </c>
      <c r="M21" s="446">
        <v>0.24074078242082697</v>
      </c>
      <c r="N21" s="446">
        <v>0.26444539407560402</v>
      </c>
    </row>
    <row r="22" spans="1:14" ht="12.75" thickBot="1">
      <c r="B22" s="116" t="s">
        <v>113</v>
      </c>
      <c r="C22" s="194"/>
      <c r="D22" s="195">
        <v>200687</v>
      </c>
      <c r="E22" s="189">
        <v>1</v>
      </c>
      <c r="F22" s="196">
        <v>11194813313.17</v>
      </c>
      <c r="G22" s="189">
        <v>1</v>
      </c>
      <c r="H22" s="185"/>
      <c r="I22" s="447" t="s">
        <v>160</v>
      </c>
      <c r="J22" s="448"/>
      <c r="K22" s="448"/>
      <c r="L22" s="449"/>
      <c r="M22" s="450"/>
      <c r="N22" s="451"/>
    </row>
    <row r="23" spans="1:14" ht="12.75" thickBot="1">
      <c r="B23" s="197"/>
      <c r="C23" s="197"/>
      <c r="H23" s="137"/>
      <c r="I23" s="191" t="s">
        <v>157</v>
      </c>
      <c r="J23" s="441">
        <v>1.4906056912341675E-2</v>
      </c>
      <c r="K23" s="442">
        <v>0.1649128797768773</v>
      </c>
      <c r="L23" s="442">
        <v>1.7087277140090593E-2</v>
      </c>
      <c r="M23" s="443">
        <v>0.1898125866245528</v>
      </c>
      <c r="N23" s="443">
        <v>0.22710857769371173</v>
      </c>
    </row>
    <row r="24" spans="1:14" ht="12.75" thickBot="1">
      <c r="B24" s="382"/>
      <c r="C24" s="383"/>
      <c r="D24" s="122"/>
      <c r="E24" s="122"/>
      <c r="F24" s="122"/>
      <c r="G24" s="383"/>
      <c r="I24" s="198" t="s">
        <v>159</v>
      </c>
      <c r="J24" s="444">
        <v>1.5877021596652562E-2</v>
      </c>
      <c r="K24" s="445">
        <v>0.17473682229689269</v>
      </c>
      <c r="L24" s="445">
        <v>1.9136241112969545E-2</v>
      </c>
      <c r="M24" s="446">
        <v>0.21060628406336346</v>
      </c>
      <c r="N24" s="446">
        <v>0.22804905230663233</v>
      </c>
    </row>
    <row r="25" spans="1:14" ht="12" customHeight="1">
      <c r="A25" s="199"/>
      <c r="B25" s="516" t="s">
        <v>161</v>
      </c>
      <c r="C25" s="517"/>
      <c r="D25" s="127" t="s">
        <v>162</v>
      </c>
      <c r="E25" s="127" t="s">
        <v>99</v>
      </c>
      <c r="F25" s="127" t="s">
        <v>97</v>
      </c>
      <c r="G25" s="380" t="s">
        <v>99</v>
      </c>
      <c r="I25" s="518" t="s">
        <v>556</v>
      </c>
      <c r="J25" s="518"/>
      <c r="K25" s="518"/>
      <c r="L25" s="518"/>
      <c r="M25" s="518"/>
      <c r="N25" s="518"/>
    </row>
    <row r="26" spans="1:14" ht="12.75" thickBot="1">
      <c r="B26" s="514" t="s">
        <v>98</v>
      </c>
      <c r="C26" s="515"/>
      <c r="D26" s="126" t="s">
        <v>163</v>
      </c>
      <c r="E26" s="126" t="s">
        <v>138</v>
      </c>
      <c r="F26" s="126" t="s">
        <v>98</v>
      </c>
      <c r="G26" s="381" t="s">
        <v>139</v>
      </c>
    </row>
    <row r="27" spans="1:14" ht="12.75" thickBot="1">
      <c r="B27" s="109" t="s">
        <v>164</v>
      </c>
      <c r="C27" s="176"/>
      <c r="D27" s="202">
        <v>59115</v>
      </c>
      <c r="E27" s="136">
        <v>0.40688430485865906</v>
      </c>
      <c r="F27" s="130">
        <v>1437738416.7</v>
      </c>
      <c r="G27" s="136">
        <v>0.12842897656976468</v>
      </c>
      <c r="I27" s="39"/>
      <c r="J27" s="200"/>
      <c r="K27" s="200"/>
      <c r="L27" s="201"/>
    </row>
    <row r="28" spans="1:14">
      <c r="B28" s="109" t="s">
        <v>166</v>
      </c>
      <c r="C28" s="176"/>
      <c r="D28" s="202">
        <v>45860</v>
      </c>
      <c r="E28" s="136">
        <v>0.31565109059998486</v>
      </c>
      <c r="F28" s="130">
        <v>3347890640.2800002</v>
      </c>
      <c r="G28" s="136">
        <v>0.29905729971766615</v>
      </c>
      <c r="I28" s="358" t="s">
        <v>165</v>
      </c>
      <c r="J28" s="122"/>
      <c r="L28" s="203"/>
    </row>
    <row r="29" spans="1:14" ht="12.75" thickBot="1">
      <c r="B29" s="109" t="s">
        <v>168</v>
      </c>
      <c r="C29" s="176"/>
      <c r="D29" s="202">
        <v>24081</v>
      </c>
      <c r="E29" s="136">
        <v>0.16574779574222057</v>
      </c>
      <c r="F29" s="130">
        <v>2923648529.5799999</v>
      </c>
      <c r="G29" s="136">
        <v>0.2611609901650177</v>
      </c>
      <c r="I29" s="360" t="s">
        <v>167</v>
      </c>
      <c r="J29" s="126"/>
    </row>
    <row r="30" spans="1:14">
      <c r="B30" s="109" t="s">
        <v>170</v>
      </c>
      <c r="C30" s="176"/>
      <c r="D30" s="202">
        <v>9415</v>
      </c>
      <c r="E30" s="136">
        <v>6.4802769690337061E-2</v>
      </c>
      <c r="F30" s="130">
        <v>1606825228.1099999</v>
      </c>
      <c r="G30" s="136">
        <v>0.14353300793499343</v>
      </c>
      <c r="I30" s="109" t="s">
        <v>169</v>
      </c>
      <c r="J30" s="452">
        <v>4.99E-2</v>
      </c>
    </row>
    <row r="31" spans="1:14">
      <c r="B31" s="109" t="s">
        <v>172</v>
      </c>
      <c r="C31" s="176"/>
      <c r="D31" s="202">
        <v>3708</v>
      </c>
      <c r="E31" s="136">
        <v>2.5521898036300564E-2</v>
      </c>
      <c r="F31" s="130">
        <v>821256741.76999998</v>
      </c>
      <c r="G31" s="136">
        <v>7.3360467816273672E-2</v>
      </c>
      <c r="I31" s="109" t="s">
        <v>171</v>
      </c>
      <c r="J31" s="453">
        <v>39874</v>
      </c>
    </row>
    <row r="32" spans="1:14">
      <c r="B32" s="109" t="s">
        <v>174</v>
      </c>
      <c r="C32" s="176"/>
      <c r="D32" s="202">
        <v>1382</v>
      </c>
      <c r="E32" s="136">
        <v>9.5122068732921734E-3</v>
      </c>
      <c r="F32" s="130">
        <v>374983121.38</v>
      </c>
      <c r="G32" s="136">
        <v>3.3496147804345754E-2</v>
      </c>
      <c r="I32" s="109" t="s">
        <v>173</v>
      </c>
      <c r="J32" s="454">
        <v>5.0900000000000001E-2</v>
      </c>
    </row>
    <row r="33" spans="2:10" ht="12.75" thickBot="1">
      <c r="B33" s="109" t="s">
        <v>175</v>
      </c>
      <c r="C33" s="176"/>
      <c r="D33" s="202">
        <v>714</v>
      </c>
      <c r="E33" s="136">
        <v>4.9144107869251892E-3</v>
      </c>
      <c r="F33" s="130">
        <v>230291019.27000001</v>
      </c>
      <c r="G33" s="136">
        <v>2.0571224622305845E-2</v>
      </c>
      <c r="I33" s="104" t="s">
        <v>171</v>
      </c>
      <c r="J33" s="455">
        <v>39846</v>
      </c>
    </row>
    <row r="34" spans="2:10">
      <c r="B34" s="109" t="s">
        <v>176</v>
      </c>
      <c r="C34" s="176"/>
      <c r="D34" s="202">
        <v>395</v>
      </c>
      <c r="E34" s="136">
        <v>2.7187566678367643E-3</v>
      </c>
      <c r="F34" s="130">
        <v>146891631.5</v>
      </c>
      <c r="G34" s="136">
        <v>1.312140072288576E-2</v>
      </c>
    </row>
    <row r="35" spans="2:10">
      <c r="B35" s="109" t="s">
        <v>177</v>
      </c>
      <c r="C35" s="176"/>
      <c r="D35" s="202">
        <v>241</v>
      </c>
      <c r="E35" s="136">
        <v>1.6587857137940767E-3</v>
      </c>
      <c r="F35" s="130">
        <v>101832525</v>
      </c>
      <c r="G35" s="136">
        <v>9.0964022490844371E-3</v>
      </c>
    </row>
    <row r="36" spans="2:10">
      <c r="B36" s="109" t="s">
        <v>178</v>
      </c>
      <c r="C36" s="176"/>
      <c r="D36" s="202">
        <v>148</v>
      </c>
      <c r="E36" s="136">
        <v>1.0186733844046612E-3</v>
      </c>
      <c r="F36" s="130">
        <v>69905033.329999998</v>
      </c>
      <c r="G36" s="136">
        <v>6.2444126020182109E-3</v>
      </c>
    </row>
    <row r="37" spans="2:10">
      <c r="B37" s="109" t="s">
        <v>179</v>
      </c>
      <c r="C37" s="176"/>
      <c r="D37" s="202">
        <v>78</v>
      </c>
      <c r="E37" s="136">
        <v>5.3686840529434845E-4</v>
      </c>
      <c r="F37" s="130">
        <v>40535004.93</v>
      </c>
      <c r="G37" s="136">
        <v>3.6208736846297458E-3</v>
      </c>
    </row>
    <row r="38" spans="2:10">
      <c r="B38" s="109" t="s">
        <v>180</v>
      </c>
      <c r="C38" s="176"/>
      <c r="D38" s="202">
        <v>67</v>
      </c>
      <c r="E38" s="136">
        <v>4.611561942912993E-4</v>
      </c>
      <c r="F38" s="130">
        <v>38417634.259999998</v>
      </c>
      <c r="G38" s="136">
        <v>3.4317351424524461E-3</v>
      </c>
    </row>
    <row r="39" spans="2:10">
      <c r="B39" s="109" t="s">
        <v>181</v>
      </c>
      <c r="C39" s="176"/>
      <c r="D39" s="202">
        <v>37</v>
      </c>
      <c r="E39" s="136">
        <v>2.546683461011653E-4</v>
      </c>
      <c r="F39" s="130">
        <v>22941309.02</v>
      </c>
      <c r="G39" s="136">
        <v>2.0492801780813063E-3</v>
      </c>
    </row>
    <row r="40" spans="2:10">
      <c r="B40" s="109" t="s">
        <v>182</v>
      </c>
      <c r="C40" s="176"/>
      <c r="D40" s="202">
        <v>27</v>
      </c>
      <c r="E40" s="136">
        <v>1.8583906337112061E-4</v>
      </c>
      <c r="F40" s="130">
        <v>18032849.27</v>
      </c>
      <c r="G40" s="136">
        <v>1.610821794480974E-3</v>
      </c>
    </row>
    <row r="41" spans="2:10">
      <c r="B41" s="109" t="s">
        <v>183</v>
      </c>
      <c r="C41" s="176"/>
      <c r="D41" s="202">
        <v>18</v>
      </c>
      <c r="E41" s="136">
        <v>1.2389270891408042E-4</v>
      </c>
      <c r="F41" s="130">
        <v>12869422.939999999</v>
      </c>
      <c r="G41" s="136">
        <v>1.1495879904366E-3</v>
      </c>
    </row>
    <row r="42" spans="2:10">
      <c r="B42" s="109" t="s">
        <v>184</v>
      </c>
      <c r="C42" s="176"/>
      <c r="D42" s="202">
        <v>1</v>
      </c>
      <c r="E42" s="136">
        <v>6.8829282730044674E-6</v>
      </c>
      <c r="F42" s="130">
        <v>754205.83</v>
      </c>
      <c r="G42" s="136">
        <v>6.7371005563149824E-5</v>
      </c>
    </row>
    <row r="43" spans="2:10">
      <c r="B43" s="109" t="s">
        <v>185</v>
      </c>
      <c r="C43" s="176"/>
      <c r="D43" s="202">
        <v>0</v>
      </c>
      <c r="E43" s="136">
        <v>0</v>
      </c>
      <c r="F43" s="130">
        <v>0</v>
      </c>
      <c r="G43" s="136">
        <v>0</v>
      </c>
    </row>
    <row r="44" spans="2:10">
      <c r="B44" s="109" t="s">
        <v>186</v>
      </c>
      <c r="C44" s="176"/>
      <c r="D44" s="202">
        <v>0</v>
      </c>
      <c r="E44" s="136">
        <v>0</v>
      </c>
      <c r="F44" s="130">
        <v>0</v>
      </c>
      <c r="G44" s="136">
        <v>0</v>
      </c>
    </row>
    <row r="45" spans="2:10">
      <c r="B45" s="109" t="s">
        <v>187</v>
      </c>
      <c r="C45" s="176"/>
      <c r="D45" s="202">
        <v>0</v>
      </c>
      <c r="E45" s="136">
        <v>0</v>
      </c>
      <c r="F45" s="130">
        <v>0</v>
      </c>
      <c r="G45" s="136">
        <v>0</v>
      </c>
    </row>
    <row r="46" spans="2:10">
      <c r="B46" s="109" t="s">
        <v>188</v>
      </c>
      <c r="C46" s="176"/>
      <c r="D46" s="202">
        <v>0</v>
      </c>
      <c r="E46" s="136">
        <v>0</v>
      </c>
      <c r="F46" s="130">
        <v>0</v>
      </c>
      <c r="G46" s="136">
        <v>0</v>
      </c>
    </row>
    <row r="47" spans="2:10" ht="12.75" thickBot="1">
      <c r="B47" s="109" t="s">
        <v>189</v>
      </c>
      <c r="C47" s="176"/>
      <c r="D47" s="202">
        <v>0</v>
      </c>
      <c r="E47" s="136">
        <v>0</v>
      </c>
      <c r="F47" s="130">
        <v>0</v>
      </c>
      <c r="G47" s="136">
        <v>0</v>
      </c>
    </row>
    <row r="48" spans="2:10" ht="12.75" thickBot="1">
      <c r="B48" s="116" t="s">
        <v>113</v>
      </c>
      <c r="C48" s="180"/>
      <c r="D48" s="204">
        <v>145287</v>
      </c>
      <c r="E48" s="182">
        <v>1</v>
      </c>
      <c r="F48" s="204">
        <v>11194813313.170002</v>
      </c>
      <c r="G48" s="182">
        <v>1</v>
      </c>
    </row>
    <row r="49" spans="2:12" ht="24.75" customHeight="1">
      <c r="B49" s="521" t="s">
        <v>603</v>
      </c>
      <c r="C49" s="521"/>
      <c r="D49" s="521"/>
      <c r="E49" s="521"/>
      <c r="F49" s="521"/>
      <c r="G49" s="521"/>
    </row>
    <row r="50" spans="2:12" ht="26.25" customHeight="1" thickBot="1">
      <c r="B50" s="205"/>
      <c r="C50" s="205"/>
      <c r="D50" s="205"/>
      <c r="E50" s="205"/>
      <c r="F50" s="205"/>
      <c r="G50" s="205"/>
    </row>
    <row r="51" spans="2:12">
      <c r="B51" s="358"/>
      <c r="C51" s="359"/>
      <c r="D51" s="122"/>
      <c r="E51" s="122"/>
      <c r="F51" s="122"/>
      <c r="G51" s="359"/>
    </row>
    <row r="52" spans="2:12">
      <c r="B52" s="516" t="s">
        <v>190</v>
      </c>
      <c r="C52" s="517"/>
      <c r="D52" s="357" t="s">
        <v>96</v>
      </c>
      <c r="E52" s="127" t="s">
        <v>99</v>
      </c>
      <c r="F52" s="356" t="s">
        <v>97</v>
      </c>
      <c r="G52" s="127" t="s">
        <v>99</v>
      </c>
    </row>
    <row r="53" spans="2:12" s="199" customFormat="1" ht="12.75" thickBot="1">
      <c r="B53" s="356"/>
      <c r="C53" s="150"/>
      <c r="D53" s="361" t="s">
        <v>163</v>
      </c>
      <c r="E53" s="126" t="s">
        <v>138</v>
      </c>
      <c r="F53" s="360" t="s">
        <v>98</v>
      </c>
      <c r="G53" s="126" t="s">
        <v>139</v>
      </c>
      <c r="I53" s="164"/>
      <c r="J53" s="164"/>
      <c r="K53" s="164"/>
      <c r="L53" s="164"/>
    </row>
    <row r="54" spans="2:12">
      <c r="B54" s="99" t="s">
        <v>191</v>
      </c>
      <c r="C54" s="171"/>
      <c r="D54" s="202">
        <v>5037</v>
      </c>
      <c r="E54" s="136">
        <v>3.4669309711123503E-2</v>
      </c>
      <c r="F54" s="130">
        <v>364197614.43000001</v>
      </c>
      <c r="G54" s="136">
        <v>3.2532709947163133E-2</v>
      </c>
      <c r="I54" s="199"/>
      <c r="J54" s="199"/>
      <c r="K54" s="199"/>
      <c r="L54" s="199"/>
    </row>
    <row r="55" spans="2:12">
      <c r="B55" s="109" t="s">
        <v>192</v>
      </c>
      <c r="C55" s="176"/>
      <c r="D55" s="202">
        <v>12350</v>
      </c>
      <c r="E55" s="136">
        <v>8.5004164171605168E-2</v>
      </c>
      <c r="F55" s="130">
        <v>799403261.79999995</v>
      </c>
      <c r="G55" s="136">
        <v>7.1408360232282905E-2</v>
      </c>
    </row>
    <row r="56" spans="2:12">
      <c r="B56" s="109" t="s">
        <v>193</v>
      </c>
      <c r="C56" s="176"/>
      <c r="D56" s="202">
        <v>6123</v>
      </c>
      <c r="E56" s="136">
        <v>4.2144169815606349E-2</v>
      </c>
      <c r="F56" s="130">
        <v>854131325.88999999</v>
      </c>
      <c r="G56" s="136">
        <v>7.6297058467707318E-2</v>
      </c>
    </row>
    <row r="57" spans="2:12">
      <c r="B57" s="109" t="s">
        <v>194</v>
      </c>
      <c r="C57" s="176"/>
      <c r="D57" s="202">
        <v>6103</v>
      </c>
      <c r="E57" s="136">
        <v>4.2006511250146261E-2</v>
      </c>
      <c r="F57" s="130">
        <v>404167442.56</v>
      </c>
      <c r="G57" s="136">
        <v>3.6103098037778093E-2</v>
      </c>
    </row>
    <row r="58" spans="2:12">
      <c r="B58" s="109" t="s">
        <v>195</v>
      </c>
      <c r="C58" s="176"/>
      <c r="D58" s="202">
        <v>15708</v>
      </c>
      <c r="E58" s="136">
        <v>0.10811703731235417</v>
      </c>
      <c r="F58" s="130">
        <v>1096105823.1300001</v>
      </c>
      <c r="G58" s="136">
        <v>9.7911934077587498E-2</v>
      </c>
    </row>
    <row r="59" spans="2:12">
      <c r="B59" s="109" t="s">
        <v>196</v>
      </c>
      <c r="C59" s="176"/>
      <c r="D59" s="202">
        <v>26661</v>
      </c>
      <c r="E59" s="136">
        <v>0.1835057506865721</v>
      </c>
      <c r="F59" s="130">
        <v>2741896517.21</v>
      </c>
      <c r="G59" s="136">
        <v>0.24492561336278196</v>
      </c>
    </row>
    <row r="60" spans="2:12">
      <c r="B60" s="109" t="s">
        <v>197</v>
      </c>
      <c r="C60" s="176"/>
      <c r="D60" s="202">
        <v>10858</v>
      </c>
      <c r="E60" s="136">
        <v>7.47348351882825E-2</v>
      </c>
      <c r="F60" s="130">
        <v>870022513.03999996</v>
      </c>
      <c r="G60" s="136">
        <v>7.7716571835679704E-2</v>
      </c>
    </row>
    <row r="61" spans="2:12">
      <c r="B61" s="109" t="s">
        <v>198</v>
      </c>
      <c r="C61" s="176"/>
      <c r="D61" s="202">
        <v>11176</v>
      </c>
      <c r="E61" s="136">
        <v>7.6923606379097925E-2</v>
      </c>
      <c r="F61" s="130">
        <v>815593859.82000005</v>
      </c>
      <c r="G61" s="136">
        <v>7.2854619099409601E-2</v>
      </c>
    </row>
    <row r="62" spans="2:12">
      <c r="B62" s="109" t="s">
        <v>199</v>
      </c>
      <c r="C62" s="176"/>
      <c r="D62" s="202">
        <v>12591</v>
      </c>
      <c r="E62" s="136">
        <v>8.6662949885399243E-2</v>
      </c>
      <c r="F62" s="130">
        <v>823079952.97000003</v>
      </c>
      <c r="G62" s="136">
        <v>7.3523329951531893E-2</v>
      </c>
    </row>
    <row r="63" spans="2:12">
      <c r="B63" s="109" t="s">
        <v>200</v>
      </c>
      <c r="C63" s="176"/>
      <c r="D63" s="202">
        <v>18568</v>
      </c>
      <c r="E63" s="136">
        <v>0.12780221217314694</v>
      </c>
      <c r="F63" s="130">
        <v>1088822512.4200001</v>
      </c>
      <c r="G63" s="136">
        <v>9.7261337188988051E-2</v>
      </c>
    </row>
    <row r="64" spans="2:12">
      <c r="B64" s="109" t="s">
        <v>201</v>
      </c>
      <c r="C64" s="176"/>
      <c r="D64" s="202">
        <v>6441</v>
      </c>
      <c r="E64" s="136">
        <v>4.4332941006421774E-2</v>
      </c>
      <c r="F64" s="130">
        <v>408378636.61000001</v>
      </c>
      <c r="G64" s="136">
        <v>3.6479271711442295E-2</v>
      </c>
    </row>
    <row r="65" spans="2:7" ht="12.75" thickBot="1">
      <c r="B65" s="109" t="s">
        <v>202</v>
      </c>
      <c r="C65" s="176"/>
      <c r="D65" s="202">
        <v>13671</v>
      </c>
      <c r="E65" s="136">
        <v>9.4096512420244069E-2</v>
      </c>
      <c r="F65" s="130">
        <v>929013853.28999996</v>
      </c>
      <c r="G65" s="136">
        <v>8.2986096087647385E-2</v>
      </c>
    </row>
    <row r="66" spans="2:7" ht="12.75" thickBot="1">
      <c r="B66" s="116" t="s">
        <v>113</v>
      </c>
      <c r="C66" s="180"/>
      <c r="D66" s="146">
        <v>145287</v>
      </c>
      <c r="E66" s="182">
        <v>1</v>
      </c>
      <c r="F66" s="206">
        <v>11194813313.170002</v>
      </c>
      <c r="G66" s="182">
        <v>0.99999999999999989</v>
      </c>
    </row>
  </sheetData>
  <mergeCells count="15">
    <mergeCell ref="I25:N25"/>
    <mergeCell ref="B52:C52"/>
    <mergeCell ref="B18:C18"/>
    <mergeCell ref="B25:C25"/>
    <mergeCell ref="B26:C26"/>
    <mergeCell ref="B49:G49"/>
    <mergeCell ref="B17:C17"/>
    <mergeCell ref="I10:L11"/>
    <mergeCell ref="I12:L14"/>
    <mergeCell ref="I19:N19"/>
    <mergeCell ref="B2:C2"/>
    <mergeCell ref="B3:C3"/>
    <mergeCell ref="I3:J3"/>
    <mergeCell ref="B11:C11"/>
    <mergeCell ref="B12:C12"/>
  </mergeCells>
  <pageMargins left="0.70866141732283472" right="0.70866141732283472" top="0.74803149606299213" bottom="0.74803149606299213" header="0.31496062992125984" footer="0.31496062992125984"/>
  <pageSetup paperSize="8" scale="75" orientation="landscape" r:id="rId1"/>
  <headerFooter>
    <oddHeader>&amp;CFosse Master Trust Investors' Report - December 2014</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2"/>
  <sheetViews>
    <sheetView view="pageLayout" topLeftCell="A16" zoomScale="80" zoomScaleNormal="100" zoomScaleSheetLayoutView="90" zoomScalePageLayoutView="80" workbookViewId="0">
      <selection activeCell="M34" sqref="M34:M42"/>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22" t="s">
        <v>203</v>
      </c>
      <c r="C2" s="365" t="s">
        <v>96</v>
      </c>
      <c r="D2" s="122" t="s">
        <v>99</v>
      </c>
      <c r="E2" s="364" t="s">
        <v>97</v>
      </c>
      <c r="F2" s="122" t="s">
        <v>99</v>
      </c>
      <c r="H2" s="512" t="s">
        <v>204</v>
      </c>
      <c r="I2" s="513"/>
      <c r="J2" s="122" t="s">
        <v>96</v>
      </c>
      <c r="K2" s="122" t="s">
        <v>99</v>
      </c>
      <c r="L2" s="348" t="s">
        <v>97</v>
      </c>
      <c r="M2" s="122" t="s">
        <v>99</v>
      </c>
    </row>
    <row r="3" spans="2:13" ht="12.75" thickBot="1">
      <c r="B3" s="126"/>
      <c r="C3" s="367" t="s">
        <v>163</v>
      </c>
      <c r="D3" s="126" t="s">
        <v>138</v>
      </c>
      <c r="E3" s="366" t="s">
        <v>98</v>
      </c>
      <c r="F3" s="126" t="s">
        <v>139</v>
      </c>
      <c r="H3" s="516" t="s">
        <v>205</v>
      </c>
      <c r="I3" s="517"/>
      <c r="J3" s="126" t="s">
        <v>163</v>
      </c>
      <c r="K3" s="126" t="s">
        <v>138</v>
      </c>
      <c r="L3" s="350" t="s">
        <v>98</v>
      </c>
      <c r="M3" s="126" t="s">
        <v>139</v>
      </c>
    </row>
    <row r="4" spans="2:13">
      <c r="B4" s="207" t="s">
        <v>206</v>
      </c>
      <c r="C4" s="208">
        <v>22029</v>
      </c>
      <c r="D4" s="209">
        <v>0.1516240269260154</v>
      </c>
      <c r="E4" s="210">
        <v>727145744.59000003</v>
      </c>
      <c r="F4" s="209">
        <v>6.4953807111241268E-2</v>
      </c>
      <c r="H4" s="99" t="s">
        <v>207</v>
      </c>
      <c r="I4" s="128"/>
      <c r="J4" s="211">
        <v>48945</v>
      </c>
      <c r="K4" s="209">
        <v>0.33688492432220363</v>
      </c>
      <c r="L4" s="212">
        <v>1407496374.9200001</v>
      </c>
      <c r="M4" s="209">
        <v>0.12572754324220561</v>
      </c>
    </row>
    <row r="5" spans="2:13">
      <c r="B5" s="191" t="s">
        <v>208</v>
      </c>
      <c r="C5" s="208">
        <v>30004</v>
      </c>
      <c r="D5" s="209">
        <v>0.20651537990322602</v>
      </c>
      <c r="E5" s="210">
        <v>1518724936.3699999</v>
      </c>
      <c r="F5" s="209">
        <v>0.13566326600402659</v>
      </c>
      <c r="H5" s="109" t="s">
        <v>209</v>
      </c>
      <c r="I5" s="134"/>
      <c r="J5" s="211">
        <v>42208</v>
      </c>
      <c r="K5" s="209">
        <v>0.29051463654697257</v>
      </c>
      <c r="L5" s="212">
        <v>3315573173.4900002</v>
      </c>
      <c r="M5" s="209">
        <v>0.29617047473131469</v>
      </c>
    </row>
    <row r="6" spans="2:13">
      <c r="B6" s="191" t="s">
        <v>210</v>
      </c>
      <c r="C6" s="208">
        <v>35118</v>
      </c>
      <c r="D6" s="209">
        <v>0.24171467509137087</v>
      </c>
      <c r="E6" s="210">
        <v>2616790602.6900001</v>
      </c>
      <c r="F6" s="209">
        <v>0.23375026715376387</v>
      </c>
      <c r="H6" s="109" t="s">
        <v>211</v>
      </c>
      <c r="I6" s="134"/>
      <c r="J6" s="211">
        <v>33913</v>
      </c>
      <c r="K6" s="209">
        <v>0.2334207465224005</v>
      </c>
      <c r="L6" s="212">
        <v>3923825464.73</v>
      </c>
      <c r="M6" s="209">
        <v>0.3505038766581185</v>
      </c>
    </row>
    <row r="7" spans="2:13">
      <c r="B7" s="191" t="s">
        <v>212</v>
      </c>
      <c r="C7" s="208">
        <v>36456</v>
      </c>
      <c r="D7" s="209">
        <v>0.25092403312065087</v>
      </c>
      <c r="E7" s="210">
        <v>3887818194.4899998</v>
      </c>
      <c r="F7" s="209">
        <v>0.3472874522986662</v>
      </c>
      <c r="H7" s="109" t="s">
        <v>213</v>
      </c>
      <c r="I7" s="134"/>
      <c r="J7" s="211">
        <v>5164</v>
      </c>
      <c r="K7" s="209">
        <v>3.5543441601795067E-2</v>
      </c>
      <c r="L7" s="212">
        <v>650121269.46000004</v>
      </c>
      <c r="M7" s="209">
        <v>5.8073435552084912E-2</v>
      </c>
    </row>
    <row r="8" spans="2:13">
      <c r="B8" s="191" t="s">
        <v>214</v>
      </c>
      <c r="C8" s="208">
        <v>13043</v>
      </c>
      <c r="D8" s="209">
        <v>8.9774033464797259E-2</v>
      </c>
      <c r="E8" s="210">
        <v>1456841479.78</v>
      </c>
      <c r="F8" s="209">
        <v>0.13013539744035899</v>
      </c>
      <c r="H8" s="109" t="s">
        <v>215</v>
      </c>
      <c r="I8" s="134"/>
      <c r="J8" s="211">
        <v>4276</v>
      </c>
      <c r="K8" s="209">
        <v>2.9431401295367102E-2</v>
      </c>
      <c r="L8" s="212">
        <v>533281400.49000001</v>
      </c>
      <c r="M8" s="209">
        <v>4.7636471066706203E-2</v>
      </c>
    </row>
    <row r="9" spans="2:13">
      <c r="B9" s="191" t="s">
        <v>216</v>
      </c>
      <c r="C9" s="208">
        <v>6067</v>
      </c>
      <c r="D9" s="209">
        <v>4.17587258323181E-2</v>
      </c>
      <c r="E9" s="210">
        <v>689344096.41999996</v>
      </c>
      <c r="F9" s="209">
        <v>6.1577096208386931E-2</v>
      </c>
      <c r="H9" s="109" t="s">
        <v>217</v>
      </c>
      <c r="I9" s="134"/>
      <c r="J9" s="211">
        <v>3082</v>
      </c>
      <c r="K9" s="209">
        <v>2.1213184937399768E-2</v>
      </c>
      <c r="L9" s="212">
        <v>370092109.83999997</v>
      </c>
      <c r="M9" s="209">
        <v>3.3059248018420258E-2</v>
      </c>
    </row>
    <row r="10" spans="2:13">
      <c r="B10" s="191" t="s">
        <v>218</v>
      </c>
      <c r="C10" s="208">
        <v>2484</v>
      </c>
      <c r="D10" s="209">
        <v>1.7097193830143097E-2</v>
      </c>
      <c r="E10" s="210">
        <v>288709695.69</v>
      </c>
      <c r="F10" s="209">
        <v>2.5789594485720546E-2</v>
      </c>
      <c r="H10" s="109" t="s">
        <v>219</v>
      </c>
      <c r="I10" s="134"/>
      <c r="J10" s="211">
        <v>2576</v>
      </c>
      <c r="K10" s="209">
        <v>1.7730423231259507E-2</v>
      </c>
      <c r="L10" s="212">
        <v>325663092.61000001</v>
      </c>
      <c r="M10" s="209">
        <v>2.9090533580124801E-2</v>
      </c>
    </row>
    <row r="11" spans="2:13">
      <c r="B11" s="191" t="s">
        <v>220</v>
      </c>
      <c r="C11" s="208">
        <v>86</v>
      </c>
      <c r="D11" s="209">
        <v>5.9193183147838416E-4</v>
      </c>
      <c r="E11" s="210">
        <v>9438563.1400000006</v>
      </c>
      <c r="F11" s="209">
        <v>8.4311929783555388E-4</v>
      </c>
      <c r="H11" s="109" t="s">
        <v>221</v>
      </c>
      <c r="I11" s="134"/>
      <c r="J11" s="211">
        <v>1866</v>
      </c>
      <c r="K11" s="209">
        <v>1.2843544157426336E-2</v>
      </c>
      <c r="L11" s="212">
        <v>231595695.21000001</v>
      </c>
      <c r="M11" s="209">
        <v>2.0687767516189139E-2</v>
      </c>
    </row>
    <row r="12" spans="2:13" ht="12.75" thickBot="1">
      <c r="B12" s="198" t="s">
        <v>222</v>
      </c>
      <c r="C12" s="208">
        <v>0</v>
      </c>
      <c r="D12" s="209">
        <v>0</v>
      </c>
      <c r="E12" s="210">
        <v>0</v>
      </c>
      <c r="F12" s="209">
        <v>0</v>
      </c>
      <c r="H12" s="109" t="s">
        <v>223</v>
      </c>
      <c r="I12" s="134"/>
      <c r="J12" s="211">
        <v>3257</v>
      </c>
      <c r="K12" s="209">
        <v>2.2417697385175548E-2</v>
      </c>
      <c r="L12" s="212">
        <v>437164732.42000014</v>
      </c>
      <c r="M12" s="209">
        <v>3.9050649634836086E-2</v>
      </c>
    </row>
    <row r="13" spans="2:13" ht="12.75" thickBot="1">
      <c r="B13" s="346" t="s">
        <v>113</v>
      </c>
      <c r="C13" s="213">
        <v>145287</v>
      </c>
      <c r="D13" s="214">
        <v>1</v>
      </c>
      <c r="E13" s="213">
        <v>11194813313.17</v>
      </c>
      <c r="F13" s="214">
        <v>1</v>
      </c>
      <c r="H13" s="116" t="s">
        <v>113</v>
      </c>
      <c r="I13" s="215"/>
      <c r="J13" s="213">
        <v>145287</v>
      </c>
      <c r="K13" s="214">
        <v>1.0000000000000002</v>
      </c>
      <c r="L13" s="213">
        <v>11194813313.169998</v>
      </c>
      <c r="M13" s="214">
        <v>1.0000000000000004</v>
      </c>
    </row>
    <row r="14" spans="2:13" ht="12" customHeight="1">
      <c r="B14" s="504" t="s">
        <v>604</v>
      </c>
      <c r="C14" s="504"/>
      <c r="D14" s="504"/>
      <c r="E14" s="504"/>
      <c r="F14" s="504"/>
      <c r="H14" s="504" t="s">
        <v>606</v>
      </c>
      <c r="I14" s="522"/>
      <c r="J14" s="522"/>
      <c r="K14" s="522"/>
      <c r="L14" s="522"/>
      <c r="M14" s="522"/>
    </row>
    <row r="15" spans="2:13" ht="12" customHeight="1">
      <c r="B15" s="500"/>
      <c r="C15" s="500"/>
      <c r="D15" s="500"/>
      <c r="E15" s="500"/>
      <c r="F15" s="500"/>
      <c r="H15" s="523"/>
      <c r="I15" s="523"/>
      <c r="J15" s="523"/>
      <c r="K15" s="523"/>
      <c r="L15" s="523"/>
      <c r="M15" s="523"/>
    </row>
    <row r="16" spans="2:13" ht="12.75" thickBot="1"/>
    <row r="17" spans="2:14">
      <c r="B17" s="122" t="s">
        <v>224</v>
      </c>
      <c r="C17" s="365" t="s">
        <v>96</v>
      </c>
      <c r="D17" s="122" t="s">
        <v>99</v>
      </c>
      <c r="E17" s="364" t="s">
        <v>97</v>
      </c>
      <c r="F17" s="122" t="s">
        <v>99</v>
      </c>
      <c r="H17" s="512" t="s">
        <v>225</v>
      </c>
      <c r="I17" s="513"/>
      <c r="J17" s="349" t="s">
        <v>96</v>
      </c>
      <c r="K17" s="122" t="s">
        <v>99</v>
      </c>
      <c r="L17" s="348" t="s">
        <v>97</v>
      </c>
      <c r="M17" s="122" t="s">
        <v>99</v>
      </c>
    </row>
    <row r="18" spans="2:14" ht="15.75" customHeight="1" thickBot="1">
      <c r="B18" s="126"/>
      <c r="C18" s="367" t="s">
        <v>163</v>
      </c>
      <c r="D18" s="126" t="s">
        <v>138</v>
      </c>
      <c r="E18" s="366" t="s">
        <v>98</v>
      </c>
      <c r="F18" s="126" t="s">
        <v>139</v>
      </c>
      <c r="H18" s="514" t="s">
        <v>226</v>
      </c>
      <c r="I18" s="515"/>
      <c r="J18" s="351" t="s">
        <v>163</v>
      </c>
      <c r="K18" s="126" t="s">
        <v>138</v>
      </c>
      <c r="L18" s="350" t="s">
        <v>98</v>
      </c>
      <c r="M18" s="126" t="s">
        <v>139</v>
      </c>
    </row>
    <row r="19" spans="2:14">
      <c r="B19" s="207" t="s">
        <v>227</v>
      </c>
      <c r="C19" s="208">
        <v>0</v>
      </c>
      <c r="D19" s="209">
        <v>0</v>
      </c>
      <c r="E19" s="210">
        <v>0</v>
      </c>
      <c r="F19" s="209">
        <v>0</v>
      </c>
      <c r="H19" s="99" t="s">
        <v>207</v>
      </c>
      <c r="I19" s="128"/>
      <c r="J19" s="211">
        <v>39635</v>
      </c>
      <c r="K19" s="209">
        <v>0.27280486210053206</v>
      </c>
      <c r="L19" s="212">
        <v>944632210.57999992</v>
      </c>
      <c r="M19" s="209">
        <v>8.4381238360509259E-2</v>
      </c>
    </row>
    <row r="20" spans="2:14">
      <c r="B20" s="191" t="s">
        <v>228</v>
      </c>
      <c r="C20" s="208">
        <v>0</v>
      </c>
      <c r="D20" s="209">
        <v>0</v>
      </c>
      <c r="E20" s="210">
        <v>0</v>
      </c>
      <c r="F20" s="209">
        <v>0</v>
      </c>
      <c r="H20" s="109" t="s">
        <v>209</v>
      </c>
      <c r="I20" s="134"/>
      <c r="J20" s="211">
        <v>42310</v>
      </c>
      <c r="K20" s="209">
        <v>0.291216695230819</v>
      </c>
      <c r="L20" s="212">
        <v>2870120824.6300001</v>
      </c>
      <c r="M20" s="209">
        <v>0.25637951650819246</v>
      </c>
    </row>
    <row r="21" spans="2:14">
      <c r="B21" s="191" t="s">
        <v>229</v>
      </c>
      <c r="C21" s="208">
        <v>0</v>
      </c>
      <c r="D21" s="209">
        <v>0</v>
      </c>
      <c r="E21" s="210">
        <v>0</v>
      </c>
      <c r="F21" s="209">
        <v>0</v>
      </c>
      <c r="H21" s="109" t="s">
        <v>211</v>
      </c>
      <c r="I21" s="134"/>
      <c r="J21" s="211">
        <v>40397</v>
      </c>
      <c r="K21" s="209">
        <v>0.27804965344456145</v>
      </c>
      <c r="L21" s="212">
        <v>4298360581.2099991</v>
      </c>
      <c r="M21" s="209">
        <v>0.38396000549229764</v>
      </c>
    </row>
    <row r="22" spans="2:14">
      <c r="B22" s="191" t="s">
        <v>230</v>
      </c>
      <c r="C22" s="208">
        <v>0</v>
      </c>
      <c r="D22" s="209">
        <v>0</v>
      </c>
      <c r="E22" s="210">
        <v>0</v>
      </c>
      <c r="F22" s="209">
        <v>0</v>
      </c>
      <c r="H22" s="109" t="s">
        <v>213</v>
      </c>
      <c r="I22" s="134"/>
      <c r="J22" s="211">
        <v>7069</v>
      </c>
      <c r="K22" s="209">
        <v>4.8655419961868576E-2</v>
      </c>
      <c r="L22" s="212">
        <v>888077501.35000002</v>
      </c>
      <c r="M22" s="209">
        <v>7.9329371245988739E-2</v>
      </c>
    </row>
    <row r="23" spans="2:14">
      <c r="B23" s="191" t="s">
        <v>231</v>
      </c>
      <c r="C23" s="208">
        <v>102</v>
      </c>
      <c r="D23" s="209">
        <v>7.0205868384645568E-4</v>
      </c>
      <c r="E23" s="210">
        <v>13372403.609999999</v>
      </c>
      <c r="F23" s="209">
        <v>1.1945177856845721E-3</v>
      </c>
      <c r="H23" s="109" t="s">
        <v>215</v>
      </c>
      <c r="I23" s="134"/>
      <c r="J23" s="211">
        <v>5690</v>
      </c>
      <c r="K23" s="209">
        <v>3.916386187339542E-2</v>
      </c>
      <c r="L23" s="212">
        <v>776310152.57000005</v>
      </c>
      <c r="M23" s="209">
        <v>6.9345520184487544E-2</v>
      </c>
    </row>
    <row r="24" spans="2:14">
      <c r="B24" s="191" t="s">
        <v>232</v>
      </c>
      <c r="C24" s="208">
        <v>471</v>
      </c>
      <c r="D24" s="209">
        <v>3.2418592165851042E-3</v>
      </c>
      <c r="E24" s="210">
        <v>61577394.450000003</v>
      </c>
      <c r="F24" s="209">
        <v>5.5005289259766419E-3</v>
      </c>
      <c r="H24" s="109" t="s">
        <v>217</v>
      </c>
      <c r="I24" s="134"/>
      <c r="J24" s="211">
        <v>5274</v>
      </c>
      <c r="K24" s="209">
        <v>3.6300563711825558E-2</v>
      </c>
      <c r="L24" s="212">
        <v>746675062.82000005</v>
      </c>
      <c r="M24" s="209">
        <v>6.6698304110313619E-2</v>
      </c>
    </row>
    <row r="25" spans="2:14">
      <c r="B25" s="191" t="s">
        <v>233</v>
      </c>
      <c r="C25" s="208">
        <v>559</v>
      </c>
      <c r="D25" s="209">
        <v>3.8475569046094969E-3</v>
      </c>
      <c r="E25" s="210">
        <v>65551074.399999999</v>
      </c>
      <c r="F25" s="209">
        <v>5.8554861582982573E-3</v>
      </c>
      <c r="H25" s="109" t="s">
        <v>219</v>
      </c>
      <c r="I25" s="134"/>
      <c r="J25" s="211">
        <v>2832</v>
      </c>
      <c r="K25" s="209">
        <v>1.9492452869148649E-2</v>
      </c>
      <c r="L25" s="212">
        <v>389891773.85000002</v>
      </c>
      <c r="M25" s="209">
        <v>3.4827894216986781E-2</v>
      </c>
    </row>
    <row r="26" spans="2:14">
      <c r="B26" s="191" t="s">
        <v>234</v>
      </c>
      <c r="C26" s="208">
        <v>558</v>
      </c>
      <c r="D26" s="209">
        <v>3.8406739763364927E-3</v>
      </c>
      <c r="E26" s="210">
        <v>68290443.200000003</v>
      </c>
      <c r="F26" s="209">
        <v>6.1001859780600845E-3</v>
      </c>
      <c r="H26" s="109" t="s">
        <v>221</v>
      </c>
      <c r="I26" s="134"/>
      <c r="J26" s="211">
        <v>1973</v>
      </c>
      <c r="K26" s="209">
        <v>1.3580017482637813E-2</v>
      </c>
      <c r="L26" s="212">
        <v>264192413.34999999</v>
      </c>
      <c r="M26" s="209">
        <v>2.3599537210611109E-2</v>
      </c>
    </row>
    <row r="27" spans="2:14" ht="12.75" thickBot="1">
      <c r="B27" s="191" t="s">
        <v>235</v>
      </c>
      <c r="C27" s="208">
        <v>4298</v>
      </c>
      <c r="D27" s="209">
        <v>2.9582825717373199E-2</v>
      </c>
      <c r="E27" s="210">
        <v>409580868.55000001</v>
      </c>
      <c r="F27" s="209">
        <v>3.6586663581799399E-2</v>
      </c>
      <c r="H27" s="109" t="s">
        <v>223</v>
      </c>
      <c r="I27" s="134"/>
      <c r="J27" s="211">
        <v>107</v>
      </c>
      <c r="K27" s="209">
        <v>7.3647332521147794E-4</v>
      </c>
      <c r="L27" s="212">
        <v>16552792.810000002</v>
      </c>
      <c r="M27" s="209">
        <v>1.4786126706129773E-3</v>
      </c>
    </row>
    <row r="28" spans="2:14" ht="12.75" thickBot="1">
      <c r="B28" s="191" t="s">
        <v>236</v>
      </c>
      <c r="C28" s="208">
        <v>4671</v>
      </c>
      <c r="D28" s="209">
        <v>3.2150157963203863E-2</v>
      </c>
      <c r="E28" s="210">
        <v>399496188.81999999</v>
      </c>
      <c r="F28" s="209">
        <v>3.5685828574739835E-2</v>
      </c>
      <c r="H28" s="116" t="s">
        <v>113</v>
      </c>
      <c r="I28" s="215"/>
      <c r="J28" s="213">
        <v>145287</v>
      </c>
      <c r="K28" s="214">
        <v>1</v>
      </c>
      <c r="L28" s="213">
        <v>11194813313.169998</v>
      </c>
      <c r="M28" s="214">
        <v>1</v>
      </c>
    </row>
    <row r="29" spans="2:14" ht="12" customHeight="1">
      <c r="B29" s="191" t="s">
        <v>237</v>
      </c>
      <c r="C29" s="208">
        <v>4338</v>
      </c>
      <c r="D29" s="209">
        <v>2.9858142848293377E-2</v>
      </c>
      <c r="E29" s="210">
        <v>385198347.13</v>
      </c>
      <c r="F29" s="209">
        <v>3.4408644106359333E-2</v>
      </c>
      <c r="H29" s="504" t="s">
        <v>607</v>
      </c>
      <c r="I29" s="504"/>
      <c r="J29" s="504"/>
      <c r="K29" s="504"/>
      <c r="L29" s="504"/>
      <c r="M29" s="504"/>
      <c r="N29" s="216"/>
    </row>
    <row r="30" spans="2:14" ht="12" customHeight="1">
      <c r="B30" s="191" t="s">
        <v>238</v>
      </c>
      <c r="C30" s="208">
        <v>2819</v>
      </c>
      <c r="D30" s="209">
        <v>1.9402974801599592E-2</v>
      </c>
      <c r="E30" s="210">
        <v>218450053.84</v>
      </c>
      <c r="F30" s="209">
        <v>1.9513505739573798E-2</v>
      </c>
      <c r="H30" s="500"/>
      <c r="I30" s="500"/>
      <c r="J30" s="500"/>
      <c r="K30" s="500"/>
      <c r="L30" s="500"/>
      <c r="M30" s="500"/>
      <c r="N30" s="216"/>
    </row>
    <row r="31" spans="2:14" ht="12.75" thickBot="1">
      <c r="B31" s="191" t="s">
        <v>239</v>
      </c>
      <c r="C31" s="208">
        <v>2056</v>
      </c>
      <c r="D31" s="209">
        <v>1.4151300529297185E-2</v>
      </c>
      <c r="E31" s="210">
        <v>207214758.66</v>
      </c>
      <c r="F31" s="209">
        <v>1.8509889612560552E-2</v>
      </c>
    </row>
    <row r="32" spans="2:14">
      <c r="B32" s="191" t="s">
        <v>240</v>
      </c>
      <c r="C32" s="208">
        <v>4420</v>
      </c>
      <c r="D32" s="209">
        <v>3.0422542966679744E-2</v>
      </c>
      <c r="E32" s="210">
        <v>443369940.70999998</v>
      </c>
      <c r="F32" s="209">
        <v>3.9604942780814646E-2</v>
      </c>
      <c r="H32" s="512" t="s">
        <v>241</v>
      </c>
      <c r="I32" s="513"/>
      <c r="J32" s="349" t="s">
        <v>96</v>
      </c>
      <c r="K32" s="122" t="s">
        <v>99</v>
      </c>
      <c r="L32" s="348" t="s">
        <v>97</v>
      </c>
      <c r="M32" s="122" t="s">
        <v>99</v>
      </c>
    </row>
    <row r="33" spans="2:13" ht="12.75" thickBot="1">
      <c r="B33" s="191" t="s">
        <v>242</v>
      </c>
      <c r="C33" s="208">
        <v>11759</v>
      </c>
      <c r="D33" s="209">
        <v>8.0936353562259533E-2</v>
      </c>
      <c r="E33" s="210">
        <v>1296162030.54</v>
      </c>
      <c r="F33" s="209">
        <v>0.11578237119998651</v>
      </c>
      <c r="H33" s="514" t="s">
        <v>243</v>
      </c>
      <c r="I33" s="515"/>
      <c r="J33" s="351" t="s">
        <v>163</v>
      </c>
      <c r="K33" s="126" t="s">
        <v>138</v>
      </c>
      <c r="L33" s="350" t="s">
        <v>98</v>
      </c>
      <c r="M33" s="126" t="s">
        <v>139</v>
      </c>
    </row>
    <row r="34" spans="2:13">
      <c r="B34" s="191" t="s">
        <v>244</v>
      </c>
      <c r="C34" s="208">
        <v>11292</v>
      </c>
      <c r="D34" s="209">
        <v>7.7722026058766436E-2</v>
      </c>
      <c r="E34" s="210">
        <v>1142267339.53</v>
      </c>
      <c r="F34" s="209">
        <v>0.10203540761025406</v>
      </c>
      <c r="H34" s="217" t="s">
        <v>245</v>
      </c>
      <c r="I34" s="171"/>
      <c r="J34" s="202">
        <v>8986</v>
      </c>
      <c r="K34" s="136">
        <v>6.1849993461218139E-2</v>
      </c>
      <c r="L34" s="130">
        <v>257656212.10999998</v>
      </c>
      <c r="M34" s="136">
        <v>2.3015677430447502E-2</v>
      </c>
    </row>
    <row r="35" spans="2:13">
      <c r="B35" s="191" t="s">
        <v>246</v>
      </c>
      <c r="C35" s="208">
        <v>12974</v>
      </c>
      <c r="D35" s="209">
        <v>8.929911141395995E-2</v>
      </c>
      <c r="E35" s="210">
        <v>1270362223.4300001</v>
      </c>
      <c r="F35" s="209">
        <v>0.11347774973035932</v>
      </c>
      <c r="H35" s="217" t="s">
        <v>247</v>
      </c>
      <c r="I35" s="176"/>
      <c r="J35" s="202">
        <v>33190</v>
      </c>
      <c r="K35" s="136">
        <v>0.22844438938101827</v>
      </c>
      <c r="L35" s="130">
        <v>1618510586.3899999</v>
      </c>
      <c r="M35" s="136">
        <v>0.14457682688517218</v>
      </c>
    </row>
    <row r="36" spans="2:13">
      <c r="B36" s="191" t="s">
        <v>248</v>
      </c>
      <c r="C36" s="208">
        <v>13837</v>
      </c>
      <c r="D36" s="209">
        <v>9.5239078513562808E-2</v>
      </c>
      <c r="E36" s="210">
        <v>1239121336.27</v>
      </c>
      <c r="F36" s="209">
        <v>0.11068709246024235</v>
      </c>
      <c r="H36" s="217" t="s">
        <v>249</v>
      </c>
      <c r="I36" s="176"/>
      <c r="J36" s="202">
        <v>50738</v>
      </c>
      <c r="K36" s="136">
        <v>0.34922601471570064</v>
      </c>
      <c r="L36" s="130">
        <v>4132193881.6600003</v>
      </c>
      <c r="M36" s="136">
        <v>0.36911681919686251</v>
      </c>
    </row>
    <row r="37" spans="2:13">
      <c r="B37" s="191" t="s">
        <v>250</v>
      </c>
      <c r="C37" s="208">
        <v>15318</v>
      </c>
      <c r="D37" s="209">
        <v>0.10543269528588242</v>
      </c>
      <c r="E37" s="210">
        <v>1228876898.6800001</v>
      </c>
      <c r="F37" s="209">
        <v>0.10977198674981947</v>
      </c>
      <c r="H37" s="217" t="s">
        <v>251</v>
      </c>
      <c r="I37" s="176"/>
      <c r="J37" s="202">
        <v>9058</v>
      </c>
      <c r="K37" s="136">
        <v>6.2345564296874462E-2</v>
      </c>
      <c r="L37" s="130">
        <v>865654412.75</v>
      </c>
      <c r="M37" s="136">
        <v>7.7326382185544051E-2</v>
      </c>
    </row>
    <row r="38" spans="2:13">
      <c r="B38" s="191" t="s">
        <v>252</v>
      </c>
      <c r="C38" s="208">
        <v>5836</v>
      </c>
      <c r="D38" s="209">
        <v>4.0168769401254072E-2</v>
      </c>
      <c r="E38" s="210">
        <v>397247193.08999997</v>
      </c>
      <c r="F38" s="209">
        <v>3.5484932350114615E-2</v>
      </c>
      <c r="H38" s="217" t="s">
        <v>253</v>
      </c>
      <c r="I38" s="176"/>
      <c r="J38" s="202">
        <v>13165</v>
      </c>
      <c r="K38" s="136">
        <v>9.0613750714103811E-2</v>
      </c>
      <c r="L38" s="130">
        <v>1380172195.01</v>
      </c>
      <c r="M38" s="136">
        <v>0.12328675399940019</v>
      </c>
    </row>
    <row r="39" spans="2:13">
      <c r="B39" s="191" t="s">
        <v>254</v>
      </c>
      <c r="C39" s="208">
        <v>4058</v>
      </c>
      <c r="D39" s="209">
        <v>2.7930922931852127E-2</v>
      </c>
      <c r="E39" s="210">
        <v>242924761.78</v>
      </c>
      <c r="F39" s="209">
        <v>2.1699759967789202E-2</v>
      </c>
      <c r="H39" s="217" t="s">
        <v>255</v>
      </c>
      <c r="I39" s="176"/>
      <c r="J39" s="202">
        <v>19024</v>
      </c>
      <c r="K39" s="136">
        <v>0.13094082746563698</v>
      </c>
      <c r="L39" s="130">
        <v>1965706405.8</v>
      </c>
      <c r="M39" s="136">
        <v>0.17559081610476424</v>
      </c>
    </row>
    <row r="40" spans="2:13">
      <c r="B40" s="191" t="s">
        <v>256</v>
      </c>
      <c r="C40" s="208">
        <v>6977</v>
      </c>
      <c r="D40" s="209">
        <v>4.8022190560752166E-2</v>
      </c>
      <c r="E40" s="210">
        <v>375844275.12</v>
      </c>
      <c r="F40" s="209">
        <v>3.3573072154570241E-2</v>
      </c>
      <c r="H40" s="217" t="s">
        <v>257</v>
      </c>
      <c r="I40" s="176"/>
      <c r="J40" s="202">
        <v>11126</v>
      </c>
      <c r="K40" s="136">
        <v>7.6579459965447697E-2</v>
      </c>
      <c r="L40" s="130">
        <v>974919619.44999993</v>
      </c>
      <c r="M40" s="136">
        <v>8.7086724197809329E-2</v>
      </c>
    </row>
    <row r="41" spans="2:13">
      <c r="B41" s="191" t="s">
        <v>258</v>
      </c>
      <c r="C41" s="208">
        <v>8261</v>
      </c>
      <c r="D41" s="209">
        <v>5.6859870463289899E-2</v>
      </c>
      <c r="E41" s="210">
        <v>434216495.79000002</v>
      </c>
      <c r="F41" s="209">
        <v>3.8787292261423537E-2</v>
      </c>
      <c r="H41" s="217" t="s">
        <v>259</v>
      </c>
      <c r="I41" s="176"/>
      <c r="J41" s="202">
        <v>0</v>
      </c>
      <c r="K41" s="136">
        <v>0</v>
      </c>
      <c r="L41" s="130">
        <v>0</v>
      </c>
      <c r="M41" s="136">
        <v>0</v>
      </c>
    </row>
    <row r="42" spans="2:13" ht="12.75" thickBot="1">
      <c r="B42" s="191" t="s">
        <v>260</v>
      </c>
      <c r="C42" s="208">
        <v>3282</v>
      </c>
      <c r="D42" s="209">
        <v>2.2589770592000662E-2</v>
      </c>
      <c r="E42" s="210">
        <v>169601085.24000001</v>
      </c>
      <c r="F42" s="209">
        <v>1.5149969945499215E-2</v>
      </c>
      <c r="H42" s="217" t="s">
        <v>223</v>
      </c>
      <c r="I42" s="176"/>
      <c r="J42" s="202">
        <v>0</v>
      </c>
      <c r="K42" s="136">
        <v>0</v>
      </c>
      <c r="L42" s="130">
        <v>0</v>
      </c>
      <c r="M42" s="136">
        <v>0</v>
      </c>
    </row>
    <row r="43" spans="2:13" ht="12.75" thickBot="1">
      <c r="B43" s="191" t="s">
        <v>261</v>
      </c>
      <c r="C43" s="208">
        <v>3165</v>
      </c>
      <c r="D43" s="209">
        <v>2.1784467984059138E-2</v>
      </c>
      <c r="E43" s="210">
        <v>169293558.71000001</v>
      </c>
      <c r="F43" s="209">
        <v>1.5122499498123533E-2</v>
      </c>
      <c r="H43" s="116" t="s">
        <v>113</v>
      </c>
      <c r="I43" s="180"/>
      <c r="J43" s="146">
        <v>145287</v>
      </c>
      <c r="K43" s="182">
        <v>1</v>
      </c>
      <c r="L43" s="206">
        <v>11194813313.17</v>
      </c>
      <c r="M43" s="182">
        <v>1</v>
      </c>
    </row>
    <row r="44" spans="2:13" ht="12" customHeight="1">
      <c r="B44" s="191" t="s">
        <v>262</v>
      </c>
      <c r="C44" s="208">
        <v>2120</v>
      </c>
      <c r="D44" s="209">
        <v>1.459180793876947E-2</v>
      </c>
      <c r="E44" s="210">
        <v>105881836.5</v>
      </c>
      <c r="F44" s="209">
        <v>9.458115427028747E-3</v>
      </c>
      <c r="H44" s="504" t="s">
        <v>608</v>
      </c>
      <c r="I44" s="504"/>
      <c r="J44" s="504"/>
      <c r="K44" s="504"/>
      <c r="L44" s="504"/>
      <c r="M44" s="504"/>
    </row>
    <row r="45" spans="2:13">
      <c r="B45" s="191" t="s">
        <v>263</v>
      </c>
      <c r="C45" s="208">
        <v>4044</v>
      </c>
      <c r="D45" s="209">
        <v>2.7834561936030063E-2</v>
      </c>
      <c r="E45" s="210">
        <v>200213028.71000001</v>
      </c>
      <c r="F45" s="209">
        <v>1.7884445511428211E-2</v>
      </c>
      <c r="H45" s="500"/>
      <c r="I45" s="500"/>
      <c r="J45" s="500"/>
      <c r="K45" s="500"/>
      <c r="L45" s="500"/>
      <c r="M45" s="500"/>
    </row>
    <row r="46" spans="2:13">
      <c r="B46" s="191" t="s">
        <v>264</v>
      </c>
      <c r="C46" s="208">
        <v>2118</v>
      </c>
      <c r="D46" s="209">
        <v>1.4578042082223462E-2</v>
      </c>
      <c r="E46" s="210">
        <v>84077140.189999998</v>
      </c>
      <c r="F46" s="209">
        <v>7.5103655450054242E-3</v>
      </c>
    </row>
    <row r="47" spans="2:13">
      <c r="B47" s="191" t="s">
        <v>265</v>
      </c>
      <c r="C47" s="208">
        <v>1491</v>
      </c>
      <c r="D47" s="209">
        <v>1.0262446055049661E-2</v>
      </c>
      <c r="E47" s="210">
        <v>60067982.609999999</v>
      </c>
      <c r="F47" s="209">
        <v>5.3656975716900746E-3</v>
      </c>
      <c r="I47" s="218"/>
    </row>
    <row r="48" spans="2:13">
      <c r="B48" s="191" t="s">
        <v>266</v>
      </c>
      <c r="C48" s="208">
        <v>1146</v>
      </c>
      <c r="D48" s="209">
        <v>7.8878358008631199E-3</v>
      </c>
      <c r="E48" s="210">
        <v>44313985.280000001</v>
      </c>
      <c r="F48" s="209">
        <v>3.9584389699350636E-3</v>
      </c>
    </row>
    <row r="49" spans="2:6" ht="12.75" thickBot="1">
      <c r="B49" s="198" t="s">
        <v>267</v>
      </c>
      <c r="C49" s="208">
        <v>13317</v>
      </c>
      <c r="D49" s="209">
        <v>9.1659955811600483E-2</v>
      </c>
      <c r="E49" s="210">
        <v>462240668.32999998</v>
      </c>
      <c r="F49" s="209">
        <v>4.1290609802863129E-2</v>
      </c>
    </row>
    <row r="50" spans="2:6" ht="12.75" thickBot="1">
      <c r="B50" s="346" t="s">
        <v>113</v>
      </c>
      <c r="C50" s="213">
        <v>145287</v>
      </c>
      <c r="D50" s="214">
        <v>0.99999999999999989</v>
      </c>
      <c r="E50" s="219">
        <v>11194813313.170002</v>
      </c>
      <c r="F50" s="214">
        <v>0.99999999999999978</v>
      </c>
    </row>
    <row r="51" spans="2:6" ht="12" customHeight="1">
      <c r="B51" s="524" t="s">
        <v>605</v>
      </c>
      <c r="C51" s="525"/>
      <c r="D51" s="525"/>
      <c r="E51" s="525"/>
      <c r="F51" s="525"/>
    </row>
    <row r="52" spans="2:6" ht="12" customHeight="1">
      <c r="B52" s="526"/>
      <c r="C52" s="526"/>
      <c r="D52" s="526"/>
      <c r="E52" s="526"/>
      <c r="F52" s="526"/>
    </row>
  </sheetData>
  <mergeCells count="11">
    <mergeCell ref="H29:M30"/>
    <mergeCell ref="H32:I32"/>
    <mergeCell ref="H33:I33"/>
    <mergeCell ref="H44:M45"/>
    <mergeCell ref="B51:F52"/>
    <mergeCell ref="H18:I18"/>
    <mergeCell ref="H2:I2"/>
    <mergeCell ref="H3:I3"/>
    <mergeCell ref="B14:F15"/>
    <mergeCell ref="H14:M15"/>
    <mergeCell ref="H17:I17"/>
  </mergeCells>
  <pageMargins left="0.70866141732283472" right="0.70866141732283472" top="0.74803149606299213" bottom="0.74803149606299213" header="0.31496062992125984" footer="0.31496062992125984"/>
  <pageSetup paperSize="8" scale="83" orientation="landscape" r:id="rId1"/>
  <headerFooter>
    <oddHeader>&amp;CFosse Master Trust Investors' Report -  December 2014</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U93"/>
  <sheetViews>
    <sheetView view="pageLayout" topLeftCell="F67" zoomScale="85" zoomScaleNormal="90" zoomScaleSheetLayoutView="90" zoomScalePageLayoutView="85" workbookViewId="0">
      <selection activeCell="P59" sqref="P59"/>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21" width="10.85546875" style="9" bestFit="1" customWidth="1"/>
    <col min="22" max="16384" width="9.140625" style="9"/>
  </cols>
  <sheetData>
    <row r="2" spans="2:20" ht="12.75" thickBot="1">
      <c r="B2" s="84" t="s">
        <v>268</v>
      </c>
      <c r="C2" s="220"/>
      <c r="D2" s="220"/>
      <c r="E2" s="220"/>
      <c r="F2" s="220"/>
      <c r="G2" s="220"/>
      <c r="H2" s="220"/>
      <c r="I2" s="220"/>
      <c r="J2" s="220"/>
      <c r="K2" s="220"/>
      <c r="L2" s="220"/>
      <c r="M2" s="220"/>
      <c r="N2" s="220"/>
      <c r="O2" s="220"/>
      <c r="P2" s="220"/>
      <c r="Q2" s="220"/>
      <c r="R2" s="220"/>
      <c r="S2" s="220"/>
      <c r="T2" s="220"/>
    </row>
    <row r="3" spans="2:20">
      <c r="B3" s="221"/>
      <c r="C3" s="37"/>
      <c r="D3" s="37"/>
      <c r="E3" s="37"/>
      <c r="F3" s="37"/>
      <c r="G3" s="37"/>
      <c r="H3" s="37"/>
      <c r="I3" s="37"/>
      <c r="J3" s="37"/>
      <c r="K3" s="37"/>
      <c r="L3" s="37"/>
      <c r="M3" s="37"/>
      <c r="N3" s="37"/>
      <c r="O3" s="37"/>
      <c r="P3" s="37"/>
      <c r="Q3" s="37"/>
      <c r="R3" s="37"/>
      <c r="S3" s="37"/>
      <c r="T3" s="37"/>
    </row>
    <row r="4" spans="2:20">
      <c r="B4" s="222" t="s">
        <v>269</v>
      </c>
      <c r="C4" s="223" t="s">
        <v>594</v>
      </c>
      <c r="D4" s="223"/>
      <c r="E4" s="50"/>
      <c r="F4" s="50"/>
      <c r="G4" s="50"/>
      <c r="H4" s="50"/>
      <c r="I4" s="50"/>
      <c r="J4" s="50"/>
      <c r="K4" s="50"/>
      <c r="L4" s="50"/>
      <c r="M4" s="50"/>
      <c r="N4" s="50"/>
      <c r="O4" s="50"/>
      <c r="P4" s="50"/>
      <c r="Q4" s="50"/>
      <c r="R4" s="40"/>
      <c r="S4" s="40"/>
    </row>
    <row r="5" spans="2:20">
      <c r="B5" s="222"/>
      <c r="C5" s="223"/>
      <c r="D5" s="223"/>
      <c r="E5" s="50"/>
      <c r="F5" s="50"/>
      <c r="G5" s="50"/>
      <c r="H5" s="50"/>
      <c r="I5" s="50"/>
      <c r="J5" s="50"/>
      <c r="K5" s="50"/>
      <c r="L5" s="50"/>
      <c r="M5" s="50"/>
      <c r="N5" s="50"/>
      <c r="O5" s="50"/>
      <c r="P5" s="50"/>
      <c r="Q5" s="50"/>
      <c r="R5" s="40"/>
      <c r="S5" s="40"/>
    </row>
    <row r="6" spans="2:20">
      <c r="B6" s="222" t="s">
        <v>270</v>
      </c>
      <c r="C6" s="223">
        <v>40249</v>
      </c>
      <c r="D6" s="223"/>
      <c r="E6" s="50"/>
      <c r="F6" s="222" t="s">
        <v>271</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24" t="s">
        <v>272</v>
      </c>
      <c r="C8" s="225" t="s">
        <v>273</v>
      </c>
      <c r="D8" s="225" t="s">
        <v>274</v>
      </c>
      <c r="E8" s="225" t="s">
        <v>275</v>
      </c>
      <c r="F8" s="226" t="s">
        <v>276</v>
      </c>
      <c r="G8" s="225" t="s">
        <v>277</v>
      </c>
      <c r="H8" s="225" t="s">
        <v>278</v>
      </c>
      <c r="I8" s="225" t="s">
        <v>279</v>
      </c>
      <c r="J8" s="225" t="s">
        <v>280</v>
      </c>
      <c r="K8" s="225" t="s">
        <v>281</v>
      </c>
      <c r="L8" s="225" t="s">
        <v>282</v>
      </c>
      <c r="M8" s="225" t="s">
        <v>283</v>
      </c>
      <c r="N8" s="225" t="s">
        <v>284</v>
      </c>
      <c r="O8" s="225" t="s">
        <v>285</v>
      </c>
      <c r="P8" s="225" t="s">
        <v>286</v>
      </c>
      <c r="Q8" s="225" t="s">
        <v>287</v>
      </c>
      <c r="R8" s="225" t="s">
        <v>288</v>
      </c>
      <c r="S8" s="225" t="s">
        <v>289</v>
      </c>
      <c r="T8" s="225" t="s">
        <v>290</v>
      </c>
    </row>
    <row r="9" spans="2:20">
      <c r="B9" s="227"/>
      <c r="C9" s="227"/>
      <c r="D9" s="227"/>
      <c r="E9" s="227"/>
      <c r="F9" s="227"/>
      <c r="G9" s="227"/>
      <c r="H9" s="227"/>
      <c r="I9" s="227"/>
      <c r="J9" s="227"/>
      <c r="K9" s="227"/>
      <c r="L9" s="227"/>
      <c r="M9" s="227"/>
      <c r="N9" s="227"/>
      <c r="O9" s="227"/>
      <c r="P9" s="227"/>
      <c r="Q9" s="227"/>
      <c r="R9" s="227"/>
      <c r="S9" s="227"/>
      <c r="T9" s="227"/>
    </row>
    <row r="10" spans="2:20">
      <c r="B10" s="227" t="s">
        <v>291</v>
      </c>
      <c r="C10" s="227" t="s">
        <v>292</v>
      </c>
      <c r="D10" s="227" t="s">
        <v>292</v>
      </c>
      <c r="E10" s="227" t="s">
        <v>293</v>
      </c>
      <c r="F10" s="227" t="s">
        <v>293</v>
      </c>
      <c r="G10" s="227" t="s">
        <v>294</v>
      </c>
      <c r="H10" s="227"/>
      <c r="I10" s="228">
        <v>205000000</v>
      </c>
      <c r="J10" s="228">
        <v>-83408620</v>
      </c>
      <c r="K10" s="228">
        <v>121591380</v>
      </c>
      <c r="L10" s="228" t="s">
        <v>295</v>
      </c>
      <c r="M10" s="229">
        <v>1.2E-2</v>
      </c>
      <c r="N10" s="229">
        <v>1.7577499999999999E-2</v>
      </c>
      <c r="O10" s="230" t="s">
        <v>592</v>
      </c>
      <c r="P10" s="230">
        <v>42024</v>
      </c>
      <c r="Q10" s="231">
        <v>538709.7762723288</v>
      </c>
      <c r="R10" s="232">
        <v>42005</v>
      </c>
      <c r="S10" s="232">
        <v>56540</v>
      </c>
      <c r="T10" s="232" t="s">
        <v>296</v>
      </c>
    </row>
    <row r="11" spans="2:20">
      <c r="B11" s="227" t="s">
        <v>297</v>
      </c>
      <c r="C11" s="227" t="s">
        <v>298</v>
      </c>
      <c r="D11" s="227" t="s">
        <v>298</v>
      </c>
      <c r="E11" s="227" t="s">
        <v>293</v>
      </c>
      <c r="F11" s="227" t="s">
        <v>293</v>
      </c>
      <c r="G11" s="227" t="s">
        <v>299</v>
      </c>
      <c r="H11" s="233">
        <v>1.1057995870944342</v>
      </c>
      <c r="I11" s="228">
        <v>775000000</v>
      </c>
      <c r="J11" s="228">
        <v>-315325275</v>
      </c>
      <c r="K11" s="228">
        <v>459674725</v>
      </c>
      <c r="L11" s="228" t="s">
        <v>300</v>
      </c>
      <c r="M11" s="229">
        <v>1.2E-2</v>
      </c>
      <c r="N11" s="229">
        <v>1.281E-2</v>
      </c>
      <c r="O11" s="230" t="s">
        <v>592</v>
      </c>
      <c r="P11" s="230">
        <v>42024</v>
      </c>
      <c r="Q11" s="231">
        <v>1504821.8247416667</v>
      </c>
      <c r="R11" s="232">
        <v>42005</v>
      </c>
      <c r="S11" s="232">
        <v>56540</v>
      </c>
      <c r="T11" s="232" t="s">
        <v>296</v>
      </c>
    </row>
    <row r="12" spans="2:20">
      <c r="B12" s="227" t="s">
        <v>301</v>
      </c>
      <c r="C12" s="227" t="s">
        <v>302</v>
      </c>
      <c r="D12" s="227" t="s">
        <v>302</v>
      </c>
      <c r="E12" s="227" t="s">
        <v>293</v>
      </c>
      <c r="F12" s="227" t="s">
        <v>293</v>
      </c>
      <c r="G12" s="227" t="s">
        <v>294</v>
      </c>
      <c r="H12" s="234"/>
      <c r="I12" s="228">
        <v>525000000</v>
      </c>
      <c r="J12" s="228">
        <v>0</v>
      </c>
      <c r="K12" s="228">
        <v>525000000</v>
      </c>
      <c r="L12" s="228" t="s">
        <v>580</v>
      </c>
      <c r="M12" s="229">
        <v>0</v>
      </c>
      <c r="N12" s="229">
        <v>4.6350000000000002E-2</v>
      </c>
      <c r="O12" s="230" t="s">
        <v>573</v>
      </c>
      <c r="P12" s="230">
        <v>42024</v>
      </c>
      <c r="Q12" s="231">
        <v>12166875</v>
      </c>
      <c r="R12" s="232">
        <v>42736</v>
      </c>
      <c r="S12" s="232">
        <v>56540</v>
      </c>
      <c r="T12" s="232" t="s">
        <v>304</v>
      </c>
    </row>
    <row r="13" spans="2:20">
      <c r="B13" s="227" t="s">
        <v>92</v>
      </c>
      <c r="C13" s="227" t="s">
        <v>305</v>
      </c>
      <c r="D13" s="227" t="s">
        <v>305</v>
      </c>
      <c r="E13" s="227" t="s">
        <v>306</v>
      </c>
      <c r="F13" s="227" t="s">
        <v>306</v>
      </c>
      <c r="G13" s="227" t="s">
        <v>294</v>
      </c>
      <c r="H13" s="234"/>
      <c r="I13" s="228">
        <v>389000000</v>
      </c>
      <c r="J13" s="228">
        <v>0</v>
      </c>
      <c r="K13" s="228">
        <v>389000000</v>
      </c>
      <c r="L13" s="228" t="s">
        <v>295</v>
      </c>
      <c r="M13" s="229">
        <v>8.9999999999999993E-3</v>
      </c>
      <c r="N13" s="229">
        <v>1.45775E-2</v>
      </c>
      <c r="O13" s="230" t="s">
        <v>592</v>
      </c>
      <c r="P13" s="230">
        <v>42024</v>
      </c>
      <c r="Q13" s="231">
        <v>1429313.890410959</v>
      </c>
      <c r="R13" s="232">
        <v>42736</v>
      </c>
      <c r="S13" s="232">
        <v>56540</v>
      </c>
      <c r="T13" s="232" t="s">
        <v>304</v>
      </c>
    </row>
    <row r="14" spans="2:20" ht="12.75" thickBot="1">
      <c r="B14" s="235"/>
      <c r="C14" s="235"/>
      <c r="D14" s="235"/>
      <c r="E14" s="235"/>
      <c r="F14" s="235"/>
      <c r="G14" s="235"/>
      <c r="H14" s="236"/>
      <c r="I14" s="235"/>
      <c r="J14" s="235"/>
      <c r="K14" s="235"/>
      <c r="L14" s="235"/>
      <c r="M14" s="235"/>
      <c r="N14" s="235"/>
      <c r="O14" s="235"/>
      <c r="P14" s="235"/>
      <c r="Q14" s="235"/>
      <c r="R14" s="235"/>
      <c r="S14" s="235"/>
      <c r="T14" s="235"/>
    </row>
    <row r="15" spans="2:20">
      <c r="B15" s="184"/>
      <c r="C15" s="184"/>
      <c r="D15" s="184"/>
      <c r="E15" s="184"/>
      <c r="F15" s="184"/>
      <c r="G15" s="184"/>
      <c r="H15" s="459"/>
      <c r="I15" s="184"/>
      <c r="J15" s="184"/>
      <c r="K15" s="184"/>
      <c r="L15" s="184"/>
      <c r="M15" s="184"/>
      <c r="N15" s="184"/>
      <c r="O15" s="184"/>
      <c r="P15" s="184"/>
      <c r="Q15" s="184"/>
      <c r="R15" s="184"/>
      <c r="S15" s="184"/>
      <c r="T15" s="184"/>
    </row>
    <row r="16" spans="2:20">
      <c r="B16" s="162" t="s">
        <v>581</v>
      </c>
      <c r="C16" s="184"/>
      <c r="D16" s="184"/>
      <c r="E16" s="184"/>
      <c r="F16" s="184"/>
      <c r="G16" s="234"/>
      <c r="H16" s="184"/>
      <c r="I16" s="184"/>
      <c r="J16" s="184"/>
      <c r="K16" s="184"/>
      <c r="L16" s="184"/>
      <c r="M16" s="184"/>
      <c r="N16" s="184"/>
      <c r="O16" s="184"/>
      <c r="P16" s="184"/>
      <c r="Q16" s="184"/>
      <c r="R16" s="184"/>
      <c r="S16" s="184"/>
    </row>
    <row r="17" spans="2:20">
      <c r="B17" s="184"/>
      <c r="C17" s="184"/>
      <c r="D17" s="50"/>
      <c r="E17" s="184"/>
      <c r="F17" s="184"/>
      <c r="G17" s="234"/>
      <c r="H17" s="184"/>
      <c r="I17" s="184"/>
      <c r="J17" s="184"/>
      <c r="K17" s="184"/>
      <c r="L17" s="184"/>
      <c r="M17" s="184"/>
      <c r="N17" s="184"/>
      <c r="O17" s="184"/>
      <c r="P17" s="184"/>
      <c r="Q17" s="184"/>
      <c r="R17" s="184"/>
      <c r="S17" s="184"/>
    </row>
    <row r="18" spans="2:20">
      <c r="B18" s="222" t="s">
        <v>270</v>
      </c>
      <c r="C18" s="237">
        <v>40386</v>
      </c>
      <c r="D18" s="237"/>
      <c r="E18" s="53"/>
      <c r="F18" s="238" t="s">
        <v>307</v>
      </c>
      <c r="G18" s="239"/>
      <c r="H18" s="53"/>
      <c r="I18" s="53"/>
      <c r="J18" s="53"/>
      <c r="K18" s="53"/>
      <c r="L18" s="53"/>
      <c r="M18" s="53"/>
      <c r="N18" s="53"/>
      <c r="O18" s="53"/>
      <c r="P18" s="53"/>
      <c r="Q18" s="53"/>
      <c r="R18" s="53"/>
      <c r="S18" s="53"/>
    </row>
    <row r="19" spans="2:20" ht="12.75" thickBot="1">
      <c r="B19" s="53"/>
      <c r="C19" s="53"/>
      <c r="D19" s="53"/>
      <c r="E19" s="53"/>
      <c r="F19" s="53"/>
      <c r="G19" s="239"/>
      <c r="H19" s="53"/>
      <c r="I19" s="53"/>
      <c r="J19" s="53"/>
      <c r="K19" s="53"/>
      <c r="L19" s="53"/>
      <c r="M19" s="53"/>
      <c r="N19" s="53"/>
      <c r="O19" s="53"/>
      <c r="P19" s="53"/>
      <c r="Q19" s="53"/>
      <c r="R19" s="53"/>
      <c r="S19" s="53"/>
    </row>
    <row r="20" spans="2:20" ht="50.25" customHeight="1" thickBot="1">
      <c r="B20" s="225" t="s">
        <v>308</v>
      </c>
      <c r="C20" s="225" t="s">
        <v>273</v>
      </c>
      <c r="D20" s="225" t="s">
        <v>274</v>
      </c>
      <c r="E20" s="225" t="s">
        <v>275</v>
      </c>
      <c r="F20" s="226" t="s">
        <v>276</v>
      </c>
      <c r="G20" s="225" t="s">
        <v>277</v>
      </c>
      <c r="H20" s="240" t="s">
        <v>278</v>
      </c>
      <c r="I20" s="225" t="s">
        <v>279</v>
      </c>
      <c r="J20" s="225" t="s">
        <v>280</v>
      </c>
      <c r="K20" s="225" t="s">
        <v>281</v>
      </c>
      <c r="L20" s="225" t="s">
        <v>282</v>
      </c>
      <c r="M20" s="225" t="s">
        <v>283</v>
      </c>
      <c r="N20" s="225" t="s">
        <v>284</v>
      </c>
      <c r="O20" s="225" t="s">
        <v>285</v>
      </c>
      <c r="P20" s="225" t="s">
        <v>286</v>
      </c>
      <c r="Q20" s="225" t="s">
        <v>287</v>
      </c>
      <c r="R20" s="225" t="s">
        <v>288</v>
      </c>
      <c r="S20" s="225" t="s">
        <v>289</v>
      </c>
      <c r="T20" s="225" t="s">
        <v>290</v>
      </c>
    </row>
    <row r="21" spans="2:20">
      <c r="B21" s="227"/>
      <c r="C21" s="227"/>
      <c r="D21" s="227"/>
      <c r="E21" s="227"/>
      <c r="F21" s="227"/>
      <c r="G21" s="227"/>
      <c r="H21" s="233"/>
      <c r="I21" s="227"/>
      <c r="J21" s="227"/>
      <c r="K21" s="227"/>
      <c r="L21" s="227"/>
      <c r="M21" s="227"/>
      <c r="N21" s="227"/>
      <c r="O21" s="227"/>
      <c r="P21" s="227"/>
      <c r="Q21" s="227"/>
      <c r="R21" s="227"/>
      <c r="S21" s="227"/>
      <c r="T21" s="227"/>
    </row>
    <row r="22" spans="2:20">
      <c r="B22" s="227" t="s">
        <v>291</v>
      </c>
      <c r="C22" s="227" t="s">
        <v>309</v>
      </c>
      <c r="D22" s="227" t="s">
        <v>309</v>
      </c>
      <c r="E22" s="227" t="s">
        <v>293</v>
      </c>
      <c r="F22" s="227" t="s">
        <v>293</v>
      </c>
      <c r="G22" s="227" t="s">
        <v>294</v>
      </c>
      <c r="H22" s="233"/>
      <c r="I22" s="228">
        <v>1250000000</v>
      </c>
      <c r="J22" s="228">
        <v>-1250000000</v>
      </c>
      <c r="K22" s="228">
        <v>0</v>
      </c>
      <c r="L22" s="228" t="s">
        <v>295</v>
      </c>
      <c r="M22" s="241">
        <v>1.52E-2</v>
      </c>
      <c r="N22" s="241" t="s">
        <v>303</v>
      </c>
      <c r="O22" s="352">
        <v>0</v>
      </c>
      <c r="P22" s="352">
        <v>0</v>
      </c>
      <c r="Q22" s="231">
        <v>0</v>
      </c>
      <c r="R22" s="232" t="s">
        <v>306</v>
      </c>
      <c r="S22" s="232">
        <v>56540</v>
      </c>
      <c r="T22" s="232" t="s">
        <v>296</v>
      </c>
    </row>
    <row r="23" spans="2:20">
      <c r="B23" s="227" t="s">
        <v>297</v>
      </c>
      <c r="C23" s="227" t="s">
        <v>310</v>
      </c>
      <c r="D23" s="227" t="s">
        <v>310</v>
      </c>
      <c r="E23" s="227" t="s">
        <v>293</v>
      </c>
      <c r="F23" s="227" t="s">
        <v>293</v>
      </c>
      <c r="G23" s="227" t="s">
        <v>294</v>
      </c>
      <c r="H23" s="233"/>
      <c r="I23" s="228">
        <v>1250000000</v>
      </c>
      <c r="J23" s="228">
        <v>-310829093</v>
      </c>
      <c r="K23" s="228">
        <v>939170907</v>
      </c>
      <c r="L23" s="228" t="s">
        <v>295</v>
      </c>
      <c r="M23" s="241">
        <v>1.6299999999999999E-2</v>
      </c>
      <c r="N23" s="241">
        <v>2.1877499999999998E-2</v>
      </c>
      <c r="O23" s="230" t="s">
        <v>592</v>
      </c>
      <c r="P23" s="230">
        <v>42024</v>
      </c>
      <c r="Q23" s="231">
        <v>5178897.1497153686</v>
      </c>
      <c r="R23" s="232">
        <v>42095</v>
      </c>
      <c r="S23" s="232">
        <v>56540</v>
      </c>
      <c r="T23" s="232" t="s">
        <v>296</v>
      </c>
    </row>
    <row r="24" spans="2:20">
      <c r="B24" s="227" t="s">
        <v>301</v>
      </c>
      <c r="C24" s="227" t="s">
        <v>311</v>
      </c>
      <c r="D24" s="227" t="s">
        <v>311</v>
      </c>
      <c r="E24" s="227" t="s">
        <v>293</v>
      </c>
      <c r="F24" s="227" t="s">
        <v>293</v>
      </c>
      <c r="G24" s="227" t="s">
        <v>294</v>
      </c>
      <c r="H24" s="234"/>
      <c r="I24" s="228">
        <v>1000000000</v>
      </c>
      <c r="J24" s="228">
        <v>0</v>
      </c>
      <c r="K24" s="228">
        <v>1000000000</v>
      </c>
      <c r="L24" s="228" t="s">
        <v>295</v>
      </c>
      <c r="M24" s="241">
        <v>1.6799999999999999E-2</v>
      </c>
      <c r="N24" s="241">
        <v>2.2377499999999998E-2</v>
      </c>
      <c r="O24" s="230" t="s">
        <v>592</v>
      </c>
      <c r="P24" s="230">
        <v>42024</v>
      </c>
      <c r="Q24" s="231">
        <v>5640356.1643835614</v>
      </c>
      <c r="R24" s="232">
        <v>42552</v>
      </c>
      <c r="S24" s="232">
        <v>56540</v>
      </c>
      <c r="T24" s="232" t="s">
        <v>296</v>
      </c>
    </row>
    <row r="25" spans="2:20">
      <c r="B25" s="227" t="s">
        <v>92</v>
      </c>
      <c r="C25" s="227" t="s">
        <v>312</v>
      </c>
      <c r="D25" s="227" t="s">
        <v>312</v>
      </c>
      <c r="E25" s="227" t="s">
        <v>306</v>
      </c>
      <c r="F25" s="227" t="s">
        <v>306</v>
      </c>
      <c r="G25" s="227" t="s">
        <v>294</v>
      </c>
      <c r="H25" s="234"/>
      <c r="I25" s="228">
        <v>500000000</v>
      </c>
      <c r="J25" s="228">
        <v>0</v>
      </c>
      <c r="K25" s="228">
        <v>500000000</v>
      </c>
      <c r="L25" s="228" t="s">
        <v>295</v>
      </c>
      <c r="M25" s="241">
        <v>8.9999999999999993E-3</v>
      </c>
      <c r="N25" s="241">
        <v>1.45775E-2</v>
      </c>
      <c r="O25" s="230" t="s">
        <v>592</v>
      </c>
      <c r="P25" s="230">
        <v>42024</v>
      </c>
      <c r="Q25" s="231">
        <v>1837164.3835616438</v>
      </c>
      <c r="R25" s="232">
        <v>42552</v>
      </c>
      <c r="S25" s="232">
        <v>56540</v>
      </c>
      <c r="T25" s="232" t="s">
        <v>304</v>
      </c>
    </row>
    <row r="26" spans="2:20" ht="12.75" thickBot="1">
      <c r="B26" s="235"/>
      <c r="C26" s="235"/>
      <c r="D26" s="235"/>
      <c r="E26" s="235"/>
      <c r="F26" s="235"/>
      <c r="G26" s="235"/>
      <c r="H26" s="236"/>
      <c r="I26" s="235"/>
      <c r="J26" s="235"/>
      <c r="K26" s="235"/>
      <c r="L26" s="235"/>
      <c r="M26" s="235"/>
      <c r="N26" s="235"/>
      <c r="O26" s="235"/>
      <c r="P26" s="235"/>
      <c r="Q26" s="235"/>
      <c r="R26" s="235"/>
      <c r="S26" s="235"/>
      <c r="T26" s="235"/>
    </row>
    <row r="27" spans="2:20">
      <c r="B27" s="184"/>
      <c r="C27" s="184"/>
      <c r="D27" s="184"/>
      <c r="E27" s="184"/>
      <c r="F27" s="184"/>
      <c r="G27" s="239"/>
      <c r="H27" s="184"/>
      <c r="I27" s="184"/>
      <c r="J27" s="184"/>
      <c r="K27" s="184"/>
      <c r="L27" s="184"/>
      <c r="M27" s="184"/>
      <c r="N27" s="184"/>
      <c r="O27" s="184"/>
      <c r="P27" s="184"/>
      <c r="Q27" s="184"/>
      <c r="R27" s="184"/>
      <c r="S27" s="184"/>
    </row>
    <row r="28" spans="2:20">
      <c r="B28" s="162" t="s">
        <v>582</v>
      </c>
      <c r="C28" s="184"/>
      <c r="D28" s="184"/>
      <c r="E28" s="184"/>
      <c r="F28" s="184"/>
      <c r="G28" s="239"/>
      <c r="H28" s="184"/>
      <c r="I28" s="184"/>
      <c r="J28" s="184"/>
      <c r="K28" s="184"/>
      <c r="L28" s="184"/>
      <c r="M28" s="184"/>
      <c r="N28" s="184"/>
      <c r="O28" s="184"/>
      <c r="P28" s="184"/>
      <c r="Q28" s="184"/>
      <c r="R28" s="184"/>
      <c r="S28" s="184"/>
    </row>
    <row r="29" spans="2:20">
      <c r="B29" s="184"/>
      <c r="C29" s="184"/>
      <c r="D29" s="184"/>
      <c r="E29" s="184"/>
      <c r="F29" s="184"/>
      <c r="G29" s="239"/>
      <c r="H29" s="184"/>
      <c r="I29" s="184"/>
      <c r="J29" s="184"/>
      <c r="K29" s="184"/>
      <c r="L29" s="184"/>
      <c r="M29" s="184"/>
      <c r="N29" s="184"/>
      <c r="O29" s="184"/>
      <c r="P29" s="184"/>
      <c r="Q29" s="184"/>
      <c r="R29" s="184"/>
      <c r="S29" s="184"/>
    </row>
    <row r="30" spans="2:20">
      <c r="B30" s="222" t="s">
        <v>270</v>
      </c>
      <c r="C30" s="223">
        <v>40688</v>
      </c>
      <c r="D30" s="223"/>
      <c r="E30" s="50"/>
      <c r="F30" s="238" t="s">
        <v>314</v>
      </c>
      <c r="G30" s="37"/>
      <c r="H30" s="184"/>
      <c r="I30" s="184"/>
      <c r="J30" s="184"/>
      <c r="K30" s="184"/>
      <c r="L30" s="184"/>
      <c r="M30" s="242"/>
      <c r="N30" s="242"/>
      <c r="O30" s="243"/>
      <c r="P30" s="244"/>
      <c r="Q30" s="37"/>
      <c r="R30" s="39"/>
      <c r="S30" s="39"/>
    </row>
    <row r="31" spans="2:20" ht="12.75" thickBot="1">
      <c r="B31" s="50"/>
      <c r="C31" s="50"/>
      <c r="D31" s="50"/>
      <c r="E31" s="50"/>
      <c r="F31" s="50"/>
      <c r="G31" s="37"/>
      <c r="H31" s="184"/>
      <c r="I31" s="184"/>
      <c r="J31" s="184"/>
      <c r="K31" s="184"/>
      <c r="L31" s="184"/>
      <c r="M31" s="242"/>
      <c r="N31" s="242"/>
      <c r="O31" s="243"/>
      <c r="P31" s="244"/>
      <c r="Q31" s="37"/>
      <c r="R31" s="39"/>
      <c r="S31" s="39"/>
    </row>
    <row r="32" spans="2:20" ht="50.25" customHeight="1" thickBot="1">
      <c r="B32" s="224" t="s">
        <v>315</v>
      </c>
      <c r="C32" s="225" t="s">
        <v>273</v>
      </c>
      <c r="D32" s="225" t="s">
        <v>274</v>
      </c>
      <c r="E32" s="225" t="s">
        <v>275</v>
      </c>
      <c r="F32" s="226" t="s">
        <v>276</v>
      </c>
      <c r="G32" s="225" t="s">
        <v>277</v>
      </c>
      <c r="H32" s="225" t="s">
        <v>278</v>
      </c>
      <c r="I32" s="225" t="s">
        <v>279</v>
      </c>
      <c r="J32" s="225" t="s">
        <v>280</v>
      </c>
      <c r="K32" s="225" t="s">
        <v>281</v>
      </c>
      <c r="L32" s="225" t="s">
        <v>282</v>
      </c>
      <c r="M32" s="225" t="s">
        <v>283</v>
      </c>
      <c r="N32" s="225" t="s">
        <v>284</v>
      </c>
      <c r="O32" s="225" t="s">
        <v>285</v>
      </c>
      <c r="P32" s="225" t="s">
        <v>286</v>
      </c>
      <c r="Q32" s="225" t="s">
        <v>287</v>
      </c>
      <c r="R32" s="225" t="s">
        <v>288</v>
      </c>
      <c r="S32" s="225" t="s">
        <v>289</v>
      </c>
      <c r="T32" s="225" t="s">
        <v>290</v>
      </c>
    </row>
    <row r="33" spans="2:20">
      <c r="B33" s="156"/>
      <c r="C33" s="156"/>
      <c r="D33" s="156"/>
      <c r="E33" s="156"/>
      <c r="F33" s="245"/>
      <c r="G33" s="156"/>
      <c r="H33" s="246"/>
      <c r="I33" s="156"/>
      <c r="J33" s="156"/>
      <c r="K33" s="156"/>
      <c r="L33" s="156"/>
      <c r="M33" s="156"/>
      <c r="N33" s="156"/>
      <c r="O33" s="156"/>
      <c r="P33" s="156"/>
      <c r="Q33" s="156"/>
      <c r="R33" s="156"/>
      <c r="S33" s="156"/>
      <c r="T33" s="156"/>
    </row>
    <row r="34" spans="2:20">
      <c r="B34" s="227" t="s">
        <v>291</v>
      </c>
      <c r="C34" s="227" t="s">
        <v>316</v>
      </c>
      <c r="D34" s="227" t="s">
        <v>317</v>
      </c>
      <c r="E34" s="227" t="s">
        <v>318</v>
      </c>
      <c r="F34" s="247" t="s">
        <v>318</v>
      </c>
      <c r="G34" s="227" t="s">
        <v>319</v>
      </c>
      <c r="H34" s="233">
        <v>1.6294999999999999</v>
      </c>
      <c r="I34" s="228">
        <v>500000000</v>
      </c>
      <c r="J34" s="228">
        <v>-500000000</v>
      </c>
      <c r="K34" s="228">
        <v>0</v>
      </c>
      <c r="L34" s="228" t="s">
        <v>320</v>
      </c>
      <c r="M34" s="229">
        <v>1.2999999999999999E-3</v>
      </c>
      <c r="N34" s="229" t="s">
        <v>303</v>
      </c>
      <c r="O34" s="352" t="s">
        <v>303</v>
      </c>
      <c r="P34" s="352">
        <v>0</v>
      </c>
      <c r="Q34" s="231">
        <v>0</v>
      </c>
      <c r="R34" s="232" t="s">
        <v>306</v>
      </c>
      <c r="S34" s="232">
        <v>41017</v>
      </c>
      <c r="T34" s="232" t="s">
        <v>296</v>
      </c>
    </row>
    <row r="35" spans="2:20">
      <c r="B35" s="227" t="s">
        <v>297</v>
      </c>
      <c r="C35" s="227" t="s">
        <v>321</v>
      </c>
      <c r="D35" s="227" t="s">
        <v>322</v>
      </c>
      <c r="E35" s="227" t="s">
        <v>293</v>
      </c>
      <c r="F35" s="247" t="s">
        <v>293</v>
      </c>
      <c r="G35" s="227" t="s">
        <v>319</v>
      </c>
      <c r="H35" s="233">
        <v>1.6240000000000001</v>
      </c>
      <c r="I35" s="228">
        <v>3000000000</v>
      </c>
      <c r="J35" s="228">
        <v>-3000000000</v>
      </c>
      <c r="K35" s="228">
        <v>0</v>
      </c>
      <c r="L35" s="228" t="s">
        <v>323</v>
      </c>
      <c r="M35" s="229">
        <v>1.4E-2</v>
      </c>
      <c r="N35" s="229" t="s">
        <v>303</v>
      </c>
      <c r="O35" s="352" t="s">
        <v>303</v>
      </c>
      <c r="P35" s="352">
        <v>0</v>
      </c>
      <c r="Q35" s="248">
        <v>0</v>
      </c>
      <c r="R35" s="232">
        <v>41821</v>
      </c>
      <c r="S35" s="232">
        <v>56540</v>
      </c>
      <c r="T35" s="232" t="s">
        <v>296</v>
      </c>
    </row>
    <row r="36" spans="2:20">
      <c r="B36" s="227" t="s">
        <v>301</v>
      </c>
      <c r="C36" s="227" t="s">
        <v>324</v>
      </c>
      <c r="D36" s="227" t="s">
        <v>325</v>
      </c>
      <c r="E36" s="227" t="s">
        <v>293</v>
      </c>
      <c r="F36" s="247" t="s">
        <v>293</v>
      </c>
      <c r="G36" s="227" t="s">
        <v>294</v>
      </c>
      <c r="H36" s="233"/>
      <c r="I36" s="228">
        <v>500000000</v>
      </c>
      <c r="J36" s="228">
        <v>-500000000</v>
      </c>
      <c r="K36" s="228">
        <v>0</v>
      </c>
      <c r="L36" s="228" t="s">
        <v>295</v>
      </c>
      <c r="M36" s="229">
        <v>1.4E-2</v>
      </c>
      <c r="N36" s="229" t="s">
        <v>303</v>
      </c>
      <c r="O36" s="352" t="s">
        <v>303</v>
      </c>
      <c r="P36" s="352">
        <v>0</v>
      </c>
      <c r="Q36" s="248">
        <v>0</v>
      </c>
      <c r="R36" s="232">
        <v>41821</v>
      </c>
      <c r="S36" s="232">
        <v>56540</v>
      </c>
      <c r="T36" s="232" t="s">
        <v>296</v>
      </c>
    </row>
    <row r="37" spans="2:20">
      <c r="B37" s="227" t="s">
        <v>326</v>
      </c>
      <c r="C37" s="227" t="s">
        <v>327</v>
      </c>
      <c r="D37" s="227" t="s">
        <v>328</v>
      </c>
      <c r="E37" s="227" t="s">
        <v>293</v>
      </c>
      <c r="F37" s="247" t="s">
        <v>293</v>
      </c>
      <c r="G37" s="227" t="s">
        <v>299</v>
      </c>
      <c r="H37" s="233">
        <v>1.1454753722794959</v>
      </c>
      <c r="I37" s="228">
        <v>500000000</v>
      </c>
      <c r="J37" s="228">
        <v>-500000000</v>
      </c>
      <c r="K37" s="228">
        <v>0</v>
      </c>
      <c r="L37" s="228" t="s">
        <v>300</v>
      </c>
      <c r="M37" s="229">
        <v>1.2999999999999999E-2</v>
      </c>
      <c r="N37" s="229" t="s">
        <v>303</v>
      </c>
      <c r="O37" s="352" t="s">
        <v>303</v>
      </c>
      <c r="P37" s="352">
        <v>0</v>
      </c>
      <c r="Q37" s="248">
        <v>0</v>
      </c>
      <c r="R37" s="232">
        <v>41821</v>
      </c>
      <c r="S37" s="232">
        <v>56540</v>
      </c>
      <c r="T37" s="232" t="s">
        <v>296</v>
      </c>
    </row>
    <row r="38" spans="2:20">
      <c r="B38" s="227" t="s">
        <v>329</v>
      </c>
      <c r="C38" s="227" t="s">
        <v>330</v>
      </c>
      <c r="D38" s="227" t="s">
        <v>331</v>
      </c>
      <c r="E38" s="227" t="s">
        <v>293</v>
      </c>
      <c r="F38" s="247" t="s">
        <v>293</v>
      </c>
      <c r="G38" s="227" t="s">
        <v>319</v>
      </c>
      <c r="H38" s="233">
        <v>1.613</v>
      </c>
      <c r="I38" s="228">
        <v>275000000</v>
      </c>
      <c r="J38" s="228">
        <v>-22752430</v>
      </c>
      <c r="K38" s="228">
        <v>252247570</v>
      </c>
      <c r="L38" s="228" t="s">
        <v>323</v>
      </c>
      <c r="M38" s="229">
        <v>1.4999999999999999E-2</v>
      </c>
      <c r="N38" s="229">
        <v>1.73075E-2</v>
      </c>
      <c r="O38" s="230" t="s">
        <v>592</v>
      </c>
      <c r="P38" s="230">
        <v>42024</v>
      </c>
      <c r="Q38" s="248">
        <v>1115698.0089869446</v>
      </c>
      <c r="R38" s="232">
        <v>42552</v>
      </c>
      <c r="S38" s="232">
        <v>56540</v>
      </c>
      <c r="T38" s="232" t="s">
        <v>296</v>
      </c>
    </row>
    <row r="39" spans="2:20">
      <c r="B39" s="227" t="s">
        <v>332</v>
      </c>
      <c r="C39" s="227" t="s">
        <v>333</v>
      </c>
      <c r="D39" s="227" t="s">
        <v>334</v>
      </c>
      <c r="E39" s="227" t="s">
        <v>293</v>
      </c>
      <c r="F39" s="247" t="s">
        <v>293</v>
      </c>
      <c r="G39" s="227" t="s">
        <v>294</v>
      </c>
      <c r="H39" s="233"/>
      <c r="I39" s="228">
        <v>250000000</v>
      </c>
      <c r="J39" s="228">
        <v>-20684028</v>
      </c>
      <c r="K39" s="228">
        <v>229315972</v>
      </c>
      <c r="L39" s="228" t="s">
        <v>295</v>
      </c>
      <c r="M39" s="229">
        <v>1.4999999999999999E-2</v>
      </c>
      <c r="N39" s="229">
        <v>2.0577499999999999E-2</v>
      </c>
      <c r="O39" s="230" t="s">
        <v>592</v>
      </c>
      <c r="P39" s="230">
        <v>42024</v>
      </c>
      <c r="Q39" s="248">
        <v>1189383.4138968766</v>
      </c>
      <c r="R39" s="232">
        <v>42552</v>
      </c>
      <c r="S39" s="232">
        <v>56540</v>
      </c>
      <c r="T39" s="232" t="s">
        <v>296</v>
      </c>
    </row>
    <row r="40" spans="2:20">
      <c r="B40" s="227" t="s">
        <v>335</v>
      </c>
      <c r="C40" s="227" t="s">
        <v>336</v>
      </c>
      <c r="D40" s="227" t="s">
        <v>337</v>
      </c>
      <c r="E40" s="227" t="s">
        <v>293</v>
      </c>
      <c r="F40" s="247" t="s">
        <v>293</v>
      </c>
      <c r="G40" s="227" t="s">
        <v>299</v>
      </c>
      <c r="H40" s="233">
        <v>1.1344299489506524</v>
      </c>
      <c r="I40" s="228">
        <v>275000000</v>
      </c>
      <c r="J40" s="228">
        <v>-22752430</v>
      </c>
      <c r="K40" s="228">
        <v>252247570</v>
      </c>
      <c r="L40" s="228" t="s">
        <v>300</v>
      </c>
      <c r="M40" s="229">
        <v>1.4E-2</v>
      </c>
      <c r="N40" s="229">
        <v>1.481E-2</v>
      </c>
      <c r="O40" s="230" t="s">
        <v>592</v>
      </c>
      <c r="P40" s="230">
        <v>42024</v>
      </c>
      <c r="Q40" s="248">
        <v>954700.99743444449</v>
      </c>
      <c r="R40" s="232">
        <v>42552</v>
      </c>
      <c r="S40" s="232">
        <v>56540</v>
      </c>
      <c r="T40" s="232" t="s">
        <v>296</v>
      </c>
    </row>
    <row r="41" spans="2:20">
      <c r="B41" s="227" t="s">
        <v>92</v>
      </c>
      <c r="C41" s="227" t="s">
        <v>338</v>
      </c>
      <c r="D41" s="227" t="s">
        <v>313</v>
      </c>
      <c r="E41" s="227" t="s">
        <v>306</v>
      </c>
      <c r="F41" s="247" t="s">
        <v>306</v>
      </c>
      <c r="G41" s="227" t="s">
        <v>294</v>
      </c>
      <c r="H41" s="233"/>
      <c r="I41" s="228">
        <v>965000000</v>
      </c>
      <c r="J41" s="228">
        <v>0</v>
      </c>
      <c r="K41" s="228">
        <v>965000000</v>
      </c>
      <c r="L41" s="228" t="s">
        <v>295</v>
      </c>
      <c r="M41" s="229">
        <v>7.0000000000000001E-3</v>
      </c>
      <c r="N41" s="229">
        <v>1.25775E-2</v>
      </c>
      <c r="O41" s="230" t="s">
        <v>592</v>
      </c>
      <c r="P41" s="230">
        <v>42024</v>
      </c>
      <c r="Q41" s="248">
        <v>3059261.506849315</v>
      </c>
      <c r="R41" s="232" t="s">
        <v>306</v>
      </c>
      <c r="S41" s="232">
        <v>56540</v>
      </c>
      <c r="T41" s="232" t="s">
        <v>304</v>
      </c>
    </row>
    <row r="42" spans="2:20" ht="12.75" thickBot="1">
      <c r="B42" s="235"/>
      <c r="C42" s="235"/>
      <c r="D42" s="235"/>
      <c r="E42" s="235"/>
      <c r="F42" s="249"/>
      <c r="G42" s="235"/>
      <c r="H42" s="250"/>
      <c r="I42" s="251"/>
      <c r="J42" s="251"/>
      <c r="K42" s="251"/>
      <c r="L42" s="251"/>
      <c r="M42" s="252"/>
      <c r="N42" s="253"/>
      <c r="O42" s="253"/>
      <c r="P42" s="253"/>
      <c r="Q42" s="253"/>
      <c r="R42" s="254"/>
      <c r="S42" s="254"/>
      <c r="T42" s="254"/>
    </row>
    <row r="44" spans="2:20">
      <c r="B44" s="162" t="s">
        <v>583</v>
      </c>
    </row>
    <row r="46" spans="2:20">
      <c r="B46" s="222" t="s">
        <v>270</v>
      </c>
      <c r="C46" s="223">
        <v>40883</v>
      </c>
      <c r="D46" s="223"/>
      <c r="E46" s="50"/>
      <c r="F46" s="238" t="s">
        <v>339</v>
      </c>
      <c r="G46" s="37"/>
      <c r="H46" s="184"/>
      <c r="I46" s="184"/>
      <c r="J46" s="184"/>
      <c r="K46" s="184"/>
      <c r="L46" s="184"/>
      <c r="M46" s="242"/>
      <c r="N46" s="242"/>
      <c r="O46" s="243"/>
      <c r="P46" s="244"/>
      <c r="Q46" s="37"/>
      <c r="R46" s="39"/>
      <c r="S46" s="39"/>
    </row>
    <row r="47" spans="2:20" ht="12.75" thickBot="1">
      <c r="B47" s="50"/>
      <c r="C47" s="50"/>
      <c r="D47" s="50"/>
      <c r="E47" s="50"/>
      <c r="F47" s="50"/>
      <c r="G47" s="37"/>
      <c r="H47" s="184"/>
      <c r="I47" s="184"/>
      <c r="J47" s="184"/>
      <c r="K47" s="184"/>
      <c r="L47" s="184"/>
      <c r="M47" s="242"/>
      <c r="N47" s="242"/>
      <c r="O47" s="243"/>
      <c r="P47" s="244"/>
      <c r="Q47" s="37"/>
      <c r="R47" s="39"/>
      <c r="S47" s="39"/>
    </row>
    <row r="48" spans="2:20" ht="50.25" customHeight="1" thickBot="1">
      <c r="B48" s="224" t="s">
        <v>340</v>
      </c>
      <c r="C48" s="225" t="s">
        <v>273</v>
      </c>
      <c r="D48" s="225" t="s">
        <v>274</v>
      </c>
      <c r="E48" s="225" t="s">
        <v>275</v>
      </c>
      <c r="F48" s="226" t="s">
        <v>276</v>
      </c>
      <c r="G48" s="225" t="s">
        <v>277</v>
      </c>
      <c r="H48" s="225" t="s">
        <v>278</v>
      </c>
      <c r="I48" s="225" t="s">
        <v>279</v>
      </c>
      <c r="J48" s="225" t="s">
        <v>280</v>
      </c>
      <c r="K48" s="225" t="s">
        <v>281</v>
      </c>
      <c r="L48" s="225" t="s">
        <v>282</v>
      </c>
      <c r="M48" s="225" t="s">
        <v>283</v>
      </c>
      <c r="N48" s="225" t="s">
        <v>284</v>
      </c>
      <c r="O48" s="225" t="s">
        <v>285</v>
      </c>
      <c r="P48" s="225" t="s">
        <v>286</v>
      </c>
      <c r="Q48" s="225" t="s">
        <v>287</v>
      </c>
      <c r="R48" s="225" t="s">
        <v>288</v>
      </c>
      <c r="S48" s="225" t="s">
        <v>289</v>
      </c>
      <c r="T48" s="225" t="s">
        <v>290</v>
      </c>
    </row>
    <row r="49" spans="2:20">
      <c r="B49" s="156"/>
      <c r="C49" s="156"/>
      <c r="D49" s="156"/>
      <c r="E49" s="156"/>
      <c r="F49" s="245"/>
      <c r="G49" s="156"/>
      <c r="H49" s="246"/>
      <c r="I49" s="156"/>
      <c r="J49" s="156"/>
      <c r="K49" s="156"/>
      <c r="L49" s="156"/>
      <c r="M49" s="156"/>
      <c r="N49" s="156"/>
      <c r="O49" s="156"/>
      <c r="P49" s="156"/>
      <c r="Q49" s="156"/>
      <c r="R49" s="156"/>
      <c r="S49" s="156"/>
      <c r="T49" s="156"/>
    </row>
    <row r="50" spans="2:20">
      <c r="B50" s="227" t="s">
        <v>291</v>
      </c>
      <c r="C50" s="227" t="s">
        <v>341</v>
      </c>
      <c r="D50" s="227" t="s">
        <v>342</v>
      </c>
      <c r="E50" s="227" t="s">
        <v>318</v>
      </c>
      <c r="F50" s="247" t="s">
        <v>318</v>
      </c>
      <c r="G50" s="227" t="s">
        <v>319</v>
      </c>
      <c r="H50" s="233">
        <v>1.56</v>
      </c>
      <c r="I50" s="228">
        <v>350000000</v>
      </c>
      <c r="J50" s="228">
        <v>-350000000</v>
      </c>
      <c r="K50" s="228">
        <v>0</v>
      </c>
      <c r="L50" s="228" t="s">
        <v>320</v>
      </c>
      <c r="M50" s="229">
        <v>2E-3</v>
      </c>
      <c r="N50" s="229" t="s">
        <v>303</v>
      </c>
      <c r="O50" s="352" t="s">
        <v>303</v>
      </c>
      <c r="P50" s="352">
        <v>0</v>
      </c>
      <c r="Q50" s="248">
        <v>0</v>
      </c>
      <c r="R50" s="232" t="s">
        <v>306</v>
      </c>
      <c r="S50" s="232">
        <v>41200</v>
      </c>
      <c r="T50" s="232" t="s">
        <v>296</v>
      </c>
    </row>
    <row r="51" spans="2:20">
      <c r="B51" s="227" t="s">
        <v>297</v>
      </c>
      <c r="C51" s="227" t="s">
        <v>343</v>
      </c>
      <c r="D51" s="227" t="s">
        <v>344</v>
      </c>
      <c r="E51" s="227" t="s">
        <v>293</v>
      </c>
      <c r="F51" s="247" t="s">
        <v>293</v>
      </c>
      <c r="G51" s="227" t="s">
        <v>319</v>
      </c>
      <c r="H51" s="233">
        <v>1.5580000000000001</v>
      </c>
      <c r="I51" s="228">
        <v>700000000</v>
      </c>
      <c r="J51" s="228">
        <v>-180560212</v>
      </c>
      <c r="K51" s="228">
        <v>519439788</v>
      </c>
      <c r="L51" s="228" t="s">
        <v>323</v>
      </c>
      <c r="M51" s="229">
        <v>1.6E-2</v>
      </c>
      <c r="N51" s="229">
        <v>1.8307500000000001E-2</v>
      </c>
      <c r="O51" s="230" t="s">
        <v>592</v>
      </c>
      <c r="P51" s="230">
        <v>42024</v>
      </c>
      <c r="Q51" s="248">
        <v>2430242.3348070001</v>
      </c>
      <c r="R51" s="232">
        <v>42005</v>
      </c>
      <c r="S51" s="232">
        <v>56540</v>
      </c>
      <c r="T51" s="232" t="s">
        <v>296</v>
      </c>
    </row>
    <row r="52" spans="2:20">
      <c r="B52" s="227" t="s">
        <v>301</v>
      </c>
      <c r="C52" s="227" t="s">
        <v>345</v>
      </c>
      <c r="D52" s="227" t="s">
        <v>346</v>
      </c>
      <c r="E52" s="227" t="s">
        <v>293</v>
      </c>
      <c r="F52" s="247" t="s">
        <v>293</v>
      </c>
      <c r="G52" s="227" t="s">
        <v>299</v>
      </c>
      <c r="H52" s="233">
        <v>1.1305822498586773</v>
      </c>
      <c r="I52" s="228">
        <v>100000000</v>
      </c>
      <c r="J52" s="228">
        <v>-25794316</v>
      </c>
      <c r="K52" s="228">
        <v>74205684</v>
      </c>
      <c r="L52" s="228" t="s">
        <v>300</v>
      </c>
      <c r="M52" s="229">
        <v>1.4999999999999999E-2</v>
      </c>
      <c r="N52" s="229">
        <v>1.5809999999999998E-2</v>
      </c>
      <c r="O52" s="230" t="s">
        <v>592</v>
      </c>
      <c r="P52" s="230">
        <v>42024</v>
      </c>
      <c r="Q52" s="248">
        <v>299815.69858799997</v>
      </c>
      <c r="R52" s="232">
        <v>42005</v>
      </c>
      <c r="S52" s="232">
        <v>56540</v>
      </c>
      <c r="T52" s="232" t="s">
        <v>296</v>
      </c>
    </row>
    <row r="53" spans="2:20">
      <c r="B53" s="227" t="s">
        <v>326</v>
      </c>
      <c r="C53" s="227" t="s">
        <v>347</v>
      </c>
      <c r="D53" s="227" t="s">
        <v>348</v>
      </c>
      <c r="E53" s="227" t="s">
        <v>293</v>
      </c>
      <c r="F53" s="247" t="s">
        <v>293</v>
      </c>
      <c r="G53" s="227" t="s">
        <v>319</v>
      </c>
      <c r="H53" s="233">
        <v>1.56</v>
      </c>
      <c r="I53" s="228">
        <v>300000000</v>
      </c>
      <c r="J53" s="228">
        <v>0</v>
      </c>
      <c r="K53" s="228">
        <v>300000000</v>
      </c>
      <c r="L53" s="228" t="s">
        <v>323</v>
      </c>
      <c r="M53" s="229">
        <v>1.6500000000000001E-2</v>
      </c>
      <c r="N53" s="229">
        <v>1.8807500000000001E-2</v>
      </c>
      <c r="O53" s="230" t="s">
        <v>592</v>
      </c>
      <c r="P53" s="230">
        <v>42024</v>
      </c>
      <c r="Q53" s="248">
        <v>1441908.3333333335</v>
      </c>
      <c r="R53" s="232">
        <v>42370</v>
      </c>
      <c r="S53" s="232">
        <v>56540</v>
      </c>
      <c r="T53" s="232" t="s">
        <v>296</v>
      </c>
    </row>
    <row r="54" spans="2:20">
      <c r="B54" s="227" t="s">
        <v>329</v>
      </c>
      <c r="C54" s="227" t="s">
        <v>349</v>
      </c>
      <c r="D54" s="227" t="s">
        <v>350</v>
      </c>
      <c r="E54" s="227" t="s">
        <v>293</v>
      </c>
      <c r="F54" s="247" t="s">
        <v>293</v>
      </c>
      <c r="G54" s="227" t="s">
        <v>319</v>
      </c>
      <c r="H54" s="233">
        <v>1.5646</v>
      </c>
      <c r="I54" s="228">
        <v>250000000</v>
      </c>
      <c r="J54" s="228">
        <v>0</v>
      </c>
      <c r="K54" s="228">
        <v>250000000</v>
      </c>
      <c r="L54" s="228" t="s">
        <v>351</v>
      </c>
      <c r="M54" s="229">
        <v>0</v>
      </c>
      <c r="N54" s="229">
        <v>4.2500000000000003E-2</v>
      </c>
      <c r="O54" s="230" t="s">
        <v>573</v>
      </c>
      <c r="P54" s="230">
        <v>42024</v>
      </c>
      <c r="Q54" s="353">
        <v>5312500</v>
      </c>
      <c r="R54" s="232">
        <v>44562</v>
      </c>
      <c r="S54" s="232">
        <v>56540</v>
      </c>
      <c r="T54" s="232" t="s">
        <v>296</v>
      </c>
    </row>
    <row r="55" spans="2:20">
      <c r="B55" s="227" t="s">
        <v>92</v>
      </c>
      <c r="C55" s="227" t="s">
        <v>352</v>
      </c>
      <c r="D55" s="227" t="s">
        <v>313</v>
      </c>
      <c r="E55" s="227" t="s">
        <v>306</v>
      </c>
      <c r="F55" s="247" t="s">
        <v>306</v>
      </c>
      <c r="G55" s="227" t="s">
        <v>294</v>
      </c>
      <c r="H55" s="233"/>
      <c r="I55" s="228">
        <v>233965000</v>
      </c>
      <c r="J55" s="228">
        <v>0</v>
      </c>
      <c r="K55" s="228">
        <v>233965000</v>
      </c>
      <c r="L55" s="228" t="s">
        <v>295</v>
      </c>
      <c r="M55" s="229">
        <v>7.0000000000000001E-3</v>
      </c>
      <c r="N55" s="229">
        <v>1.25775E-2</v>
      </c>
      <c r="O55" s="230" t="s">
        <v>592</v>
      </c>
      <c r="P55" s="230">
        <v>42024</v>
      </c>
      <c r="Q55" s="248">
        <v>741720.33000000007</v>
      </c>
      <c r="R55" s="232" t="s">
        <v>306</v>
      </c>
      <c r="S55" s="232">
        <v>56540</v>
      </c>
      <c r="T55" s="232" t="s">
        <v>304</v>
      </c>
    </row>
    <row r="56" spans="2:20" ht="12.75" thickBot="1">
      <c r="B56" s="235"/>
      <c r="C56" s="235"/>
      <c r="D56" s="235"/>
      <c r="E56" s="235"/>
      <c r="F56" s="249"/>
      <c r="G56" s="235"/>
      <c r="H56" s="250"/>
      <c r="I56" s="251"/>
      <c r="J56" s="251"/>
      <c r="K56" s="251"/>
      <c r="L56" s="251"/>
      <c r="M56" s="252"/>
      <c r="N56" s="253"/>
      <c r="O56" s="253"/>
      <c r="P56" s="253"/>
      <c r="Q56" s="253"/>
      <c r="R56" s="254"/>
      <c r="S56" s="254"/>
      <c r="T56" s="254"/>
    </row>
    <row r="58" spans="2:20">
      <c r="B58" s="162" t="s">
        <v>584</v>
      </c>
    </row>
    <row r="60" spans="2:20">
      <c r="B60" s="222" t="s">
        <v>270</v>
      </c>
      <c r="C60" s="223">
        <v>41052</v>
      </c>
      <c r="D60" s="223"/>
      <c r="E60" s="50"/>
      <c r="F60" s="238" t="s">
        <v>353</v>
      </c>
      <c r="G60" s="37"/>
      <c r="H60" s="184"/>
      <c r="I60" s="184"/>
      <c r="J60" s="184"/>
      <c r="K60" s="184"/>
      <c r="L60" s="184"/>
      <c r="M60" s="242"/>
      <c r="N60" s="242"/>
      <c r="O60" s="243"/>
      <c r="P60" s="244"/>
      <c r="Q60" s="37"/>
      <c r="R60" s="39"/>
      <c r="S60" s="39"/>
    </row>
    <row r="61" spans="2:20" ht="12.75" thickBot="1">
      <c r="B61" s="50"/>
      <c r="C61" s="50"/>
      <c r="D61" s="50"/>
      <c r="E61" s="50"/>
      <c r="F61" s="50"/>
      <c r="G61" s="37"/>
      <c r="H61" s="184"/>
      <c r="I61" s="184"/>
      <c r="J61" s="184"/>
      <c r="K61" s="184"/>
      <c r="L61" s="184"/>
      <c r="M61" s="242"/>
      <c r="N61" s="242"/>
      <c r="O61" s="243"/>
      <c r="P61" s="244"/>
      <c r="Q61" s="37"/>
      <c r="R61" s="39"/>
      <c r="S61" s="39"/>
    </row>
    <row r="62" spans="2:20" ht="50.25" customHeight="1" thickBot="1">
      <c r="B62" s="225" t="s">
        <v>354</v>
      </c>
      <c r="C62" s="225" t="s">
        <v>273</v>
      </c>
      <c r="D62" s="225" t="s">
        <v>274</v>
      </c>
      <c r="E62" s="225" t="s">
        <v>275</v>
      </c>
      <c r="F62" s="226" t="s">
        <v>276</v>
      </c>
      <c r="G62" s="225" t="s">
        <v>277</v>
      </c>
      <c r="H62" s="225" t="s">
        <v>278</v>
      </c>
      <c r="I62" s="225" t="s">
        <v>279</v>
      </c>
      <c r="J62" s="225" t="s">
        <v>280</v>
      </c>
      <c r="K62" s="225" t="s">
        <v>281</v>
      </c>
      <c r="L62" s="225" t="s">
        <v>282</v>
      </c>
      <c r="M62" s="225" t="s">
        <v>283</v>
      </c>
      <c r="N62" s="225" t="s">
        <v>284</v>
      </c>
      <c r="O62" s="225" t="s">
        <v>285</v>
      </c>
      <c r="P62" s="225" t="s">
        <v>286</v>
      </c>
      <c r="Q62" s="225" t="s">
        <v>287</v>
      </c>
      <c r="R62" s="225" t="s">
        <v>288</v>
      </c>
      <c r="S62" s="225" t="s">
        <v>289</v>
      </c>
      <c r="T62" s="225" t="s">
        <v>290</v>
      </c>
    </row>
    <row r="63" spans="2:20">
      <c r="B63" s="156"/>
      <c r="C63" s="156"/>
      <c r="D63" s="156"/>
      <c r="E63" s="156"/>
      <c r="F63" s="245"/>
      <c r="G63" s="156"/>
      <c r="H63" s="246"/>
      <c r="I63" s="156"/>
      <c r="J63" s="156"/>
      <c r="K63" s="156"/>
      <c r="L63" s="156"/>
      <c r="M63" s="156"/>
      <c r="N63" s="156"/>
      <c r="O63" s="156"/>
      <c r="P63" s="156"/>
      <c r="Q63" s="156"/>
      <c r="R63" s="156"/>
      <c r="S63" s="156"/>
      <c r="T63" s="156"/>
    </row>
    <row r="64" spans="2:20">
      <c r="B64" s="227" t="s">
        <v>355</v>
      </c>
      <c r="C64" s="227" t="s">
        <v>356</v>
      </c>
      <c r="D64" s="227" t="s">
        <v>357</v>
      </c>
      <c r="E64" s="227" t="s">
        <v>318</v>
      </c>
      <c r="F64" s="247" t="s">
        <v>318</v>
      </c>
      <c r="G64" s="227" t="s">
        <v>319</v>
      </c>
      <c r="H64" s="233">
        <v>1.6040000000000001</v>
      </c>
      <c r="I64" s="228">
        <v>250000000</v>
      </c>
      <c r="J64" s="228">
        <v>-250000000</v>
      </c>
      <c r="K64" s="228">
        <v>0</v>
      </c>
      <c r="L64" s="228" t="s">
        <v>320</v>
      </c>
      <c r="M64" s="229">
        <v>1.8E-3</v>
      </c>
      <c r="N64" s="229" t="s">
        <v>303</v>
      </c>
      <c r="O64" s="230" t="s">
        <v>303</v>
      </c>
      <c r="P64" s="429" t="s">
        <v>303</v>
      </c>
      <c r="Q64" s="248">
        <v>0</v>
      </c>
      <c r="R64" s="232" t="s">
        <v>306</v>
      </c>
      <c r="S64" s="232">
        <v>41382</v>
      </c>
      <c r="T64" s="232" t="s">
        <v>358</v>
      </c>
    </row>
    <row r="65" spans="2:20">
      <c r="B65" s="227" t="s">
        <v>359</v>
      </c>
      <c r="C65" s="227" t="s">
        <v>360</v>
      </c>
      <c r="D65" s="227" t="s">
        <v>313</v>
      </c>
      <c r="E65" s="227" t="s">
        <v>293</v>
      </c>
      <c r="F65" s="247" t="s">
        <v>293</v>
      </c>
      <c r="G65" s="227" t="s">
        <v>361</v>
      </c>
      <c r="H65" s="233">
        <v>1.605</v>
      </c>
      <c r="I65" s="228">
        <v>150000000</v>
      </c>
      <c r="J65" s="228">
        <v>-45960463</v>
      </c>
      <c r="K65" s="228">
        <v>104039537</v>
      </c>
      <c r="L65" s="228" t="s">
        <v>362</v>
      </c>
      <c r="M65" s="229">
        <v>2.0500000000000001E-2</v>
      </c>
      <c r="N65" s="229">
        <v>4.6950000000000006E-2</v>
      </c>
      <c r="O65" s="230" t="s">
        <v>611</v>
      </c>
      <c r="P65" s="230">
        <v>42024</v>
      </c>
      <c r="Q65" s="491">
        <v>441626.46</v>
      </c>
      <c r="R65" s="232">
        <v>42278</v>
      </c>
      <c r="S65" s="232">
        <v>56540</v>
      </c>
      <c r="T65" s="232" t="s">
        <v>358</v>
      </c>
    </row>
    <row r="66" spans="2:20">
      <c r="B66" s="227" t="s">
        <v>363</v>
      </c>
      <c r="C66" s="227" t="s">
        <v>364</v>
      </c>
      <c r="D66" s="227" t="s">
        <v>365</v>
      </c>
      <c r="E66" s="227" t="s">
        <v>293</v>
      </c>
      <c r="F66" s="247" t="s">
        <v>293</v>
      </c>
      <c r="G66" s="227" t="s">
        <v>319</v>
      </c>
      <c r="H66" s="233">
        <v>1.5960000000000001</v>
      </c>
      <c r="I66" s="228">
        <v>750000000</v>
      </c>
      <c r="J66" s="228">
        <v>-229802315</v>
      </c>
      <c r="K66" s="228">
        <v>520197685</v>
      </c>
      <c r="L66" s="228" t="s">
        <v>323</v>
      </c>
      <c r="M66" s="229">
        <v>1.4E-2</v>
      </c>
      <c r="N66" s="229">
        <v>1.6307499999999999E-2</v>
      </c>
      <c r="O66" s="230" t="s">
        <v>592</v>
      </c>
      <c r="P66" s="230">
        <v>42024</v>
      </c>
      <c r="Q66" s="248">
        <v>2167909.4023018051</v>
      </c>
      <c r="R66" s="232">
        <v>42278</v>
      </c>
      <c r="S66" s="232">
        <v>56540</v>
      </c>
      <c r="T66" s="232" t="s">
        <v>358</v>
      </c>
    </row>
    <row r="67" spans="2:20">
      <c r="B67" s="227" t="s">
        <v>366</v>
      </c>
      <c r="C67" s="227" t="s">
        <v>367</v>
      </c>
      <c r="D67" s="227" t="s">
        <v>368</v>
      </c>
      <c r="E67" s="227" t="s">
        <v>293</v>
      </c>
      <c r="F67" s="247" t="s">
        <v>293</v>
      </c>
      <c r="G67" s="227" t="s">
        <v>294</v>
      </c>
      <c r="H67" s="227"/>
      <c r="I67" s="228">
        <v>300000000</v>
      </c>
      <c r="J67" s="228">
        <v>-91920925</v>
      </c>
      <c r="K67" s="228">
        <v>208079075</v>
      </c>
      <c r="L67" s="228" t="s">
        <v>295</v>
      </c>
      <c r="M67" s="229">
        <v>1.4500000000000001E-2</v>
      </c>
      <c r="N67" s="229">
        <v>2.0077500000000002E-2</v>
      </c>
      <c r="O67" s="230" t="s">
        <v>592</v>
      </c>
      <c r="P67" s="230">
        <v>42024</v>
      </c>
      <c r="Q67" s="248">
        <v>1053011.237821233</v>
      </c>
      <c r="R67" s="232">
        <v>42278</v>
      </c>
      <c r="S67" s="232">
        <v>56540</v>
      </c>
      <c r="T67" s="232" t="s">
        <v>358</v>
      </c>
    </row>
    <row r="68" spans="2:20">
      <c r="B68" s="227" t="s">
        <v>369</v>
      </c>
      <c r="C68" s="227" t="s">
        <v>370</v>
      </c>
      <c r="D68" s="227" t="s">
        <v>371</v>
      </c>
      <c r="E68" s="227" t="s">
        <v>293</v>
      </c>
      <c r="F68" s="247" t="s">
        <v>293</v>
      </c>
      <c r="G68" s="227" t="s">
        <v>299</v>
      </c>
      <c r="H68" s="233">
        <v>1.2515644555694618</v>
      </c>
      <c r="I68" s="228">
        <v>200000000</v>
      </c>
      <c r="J68" s="228">
        <v>-61280618</v>
      </c>
      <c r="K68" s="228">
        <v>138719382</v>
      </c>
      <c r="L68" s="228" t="s">
        <v>300</v>
      </c>
      <c r="M68" s="229">
        <v>1.0999999999999999E-2</v>
      </c>
      <c r="N68" s="229">
        <v>1.1809999999999999E-2</v>
      </c>
      <c r="O68" s="230" t="s">
        <v>592</v>
      </c>
      <c r="P68" s="230">
        <v>42024</v>
      </c>
      <c r="Q68" s="248">
        <v>418670.50814066664</v>
      </c>
      <c r="R68" s="232">
        <v>42278</v>
      </c>
      <c r="S68" s="232">
        <v>56540</v>
      </c>
      <c r="T68" s="232" t="s">
        <v>358</v>
      </c>
    </row>
    <row r="69" spans="2:20">
      <c r="B69" s="227" t="s">
        <v>372</v>
      </c>
      <c r="C69" s="227" t="s">
        <v>373</v>
      </c>
      <c r="D69" s="227" t="s">
        <v>374</v>
      </c>
      <c r="E69" s="227" t="s">
        <v>293</v>
      </c>
      <c r="F69" s="247" t="s">
        <v>293</v>
      </c>
      <c r="G69" s="227" t="s">
        <v>375</v>
      </c>
      <c r="H69" s="233">
        <v>128.05000000000001</v>
      </c>
      <c r="I69" s="228">
        <v>16000000000</v>
      </c>
      <c r="J69" s="228">
        <v>-4902449366</v>
      </c>
      <c r="K69" s="228">
        <v>11097550634</v>
      </c>
      <c r="L69" s="228" t="s">
        <v>376</v>
      </c>
      <c r="M69" s="229">
        <v>7.0000000000000001E-3</v>
      </c>
      <c r="N69" s="229">
        <v>8.1285999999999997E-3</v>
      </c>
      <c r="O69" s="230" t="s">
        <v>592</v>
      </c>
      <c r="P69" s="230">
        <v>42024</v>
      </c>
      <c r="Q69" s="248">
        <v>23053040.576902725</v>
      </c>
      <c r="R69" s="232">
        <v>42278</v>
      </c>
      <c r="S69" s="232">
        <v>56540</v>
      </c>
      <c r="T69" s="232" t="s">
        <v>358</v>
      </c>
    </row>
    <row r="70" spans="2:20">
      <c r="B70" s="227" t="s">
        <v>377</v>
      </c>
      <c r="C70" s="227" t="s">
        <v>378</v>
      </c>
      <c r="D70" s="227" t="s">
        <v>379</v>
      </c>
      <c r="E70" s="227" t="s">
        <v>293</v>
      </c>
      <c r="F70" s="247" t="s">
        <v>293</v>
      </c>
      <c r="G70" s="227" t="s">
        <v>319</v>
      </c>
      <c r="H70" s="233">
        <v>1.5916999999999999</v>
      </c>
      <c r="I70" s="228">
        <v>700000000</v>
      </c>
      <c r="J70" s="228">
        <v>0</v>
      </c>
      <c r="K70" s="228">
        <v>700000000</v>
      </c>
      <c r="L70" s="228" t="s">
        <v>323</v>
      </c>
      <c r="M70" s="229">
        <v>1.4999999999999999E-2</v>
      </c>
      <c r="N70" s="229">
        <v>1.73075E-2</v>
      </c>
      <c r="O70" s="230" t="s">
        <v>592</v>
      </c>
      <c r="P70" s="230">
        <v>42024</v>
      </c>
      <c r="Q70" s="248">
        <v>3096119.4444444445</v>
      </c>
      <c r="R70" s="232">
        <v>42917</v>
      </c>
      <c r="S70" s="232">
        <v>56540</v>
      </c>
      <c r="T70" s="232" t="s">
        <v>358</v>
      </c>
    </row>
    <row r="71" spans="2:20">
      <c r="B71" s="227" t="s">
        <v>380</v>
      </c>
      <c r="C71" s="227" t="s">
        <v>381</v>
      </c>
      <c r="D71" s="227" t="s">
        <v>382</v>
      </c>
      <c r="E71" s="227" t="s">
        <v>293</v>
      </c>
      <c r="F71" s="247" t="s">
        <v>293</v>
      </c>
      <c r="G71" s="227" t="s">
        <v>294</v>
      </c>
      <c r="H71" s="227"/>
      <c r="I71" s="228">
        <v>300000000</v>
      </c>
      <c r="J71" s="228">
        <v>0</v>
      </c>
      <c r="K71" s="228">
        <v>300000000</v>
      </c>
      <c r="L71" s="228" t="s">
        <v>295</v>
      </c>
      <c r="M71" s="229">
        <v>1.55E-2</v>
      </c>
      <c r="N71" s="229">
        <v>2.1077499999999999E-2</v>
      </c>
      <c r="O71" s="230" t="s">
        <v>592</v>
      </c>
      <c r="P71" s="230">
        <v>42024</v>
      </c>
      <c r="Q71" s="248">
        <v>1593805.4794520547</v>
      </c>
      <c r="R71" s="232">
        <v>42917</v>
      </c>
      <c r="S71" s="232">
        <v>56540</v>
      </c>
      <c r="T71" s="232" t="s">
        <v>358</v>
      </c>
    </row>
    <row r="72" spans="2:20">
      <c r="B72" s="227" t="s">
        <v>383</v>
      </c>
      <c r="C72" s="227" t="s">
        <v>384</v>
      </c>
      <c r="D72" s="227" t="s">
        <v>385</v>
      </c>
      <c r="E72" s="227" t="s">
        <v>386</v>
      </c>
      <c r="F72" s="227" t="s">
        <v>386</v>
      </c>
      <c r="G72" s="227" t="s">
        <v>319</v>
      </c>
      <c r="H72" s="233">
        <v>1.5934999999999999</v>
      </c>
      <c r="I72" s="228">
        <v>50000000</v>
      </c>
      <c r="J72" s="228">
        <v>0</v>
      </c>
      <c r="K72" s="228">
        <v>50000000</v>
      </c>
      <c r="L72" s="228" t="s">
        <v>323</v>
      </c>
      <c r="M72" s="229">
        <v>1.95E-2</v>
      </c>
      <c r="N72" s="229">
        <v>2.18075E-2</v>
      </c>
      <c r="O72" s="230" t="s">
        <v>592</v>
      </c>
      <c r="P72" s="230">
        <v>42024</v>
      </c>
      <c r="Q72" s="248">
        <v>278651.38888888888</v>
      </c>
      <c r="R72" s="232">
        <v>42278</v>
      </c>
      <c r="S72" s="232">
        <v>56540</v>
      </c>
      <c r="T72" s="232" t="s">
        <v>358</v>
      </c>
    </row>
    <row r="73" spans="2:20">
      <c r="B73" s="227" t="s">
        <v>387</v>
      </c>
      <c r="C73" s="227" t="s">
        <v>388</v>
      </c>
      <c r="D73" s="227" t="s">
        <v>389</v>
      </c>
      <c r="E73" s="227" t="s">
        <v>386</v>
      </c>
      <c r="F73" s="227" t="s">
        <v>386</v>
      </c>
      <c r="G73" s="227" t="s">
        <v>294</v>
      </c>
      <c r="H73" s="227"/>
      <c r="I73" s="228">
        <v>200000000</v>
      </c>
      <c r="J73" s="228">
        <v>0</v>
      </c>
      <c r="K73" s="228">
        <v>200000000</v>
      </c>
      <c r="L73" s="228" t="s">
        <v>295</v>
      </c>
      <c r="M73" s="229">
        <v>2.1000000000000001E-2</v>
      </c>
      <c r="N73" s="229">
        <v>2.65775E-2</v>
      </c>
      <c r="O73" s="230" t="s">
        <v>592</v>
      </c>
      <c r="P73" s="230">
        <v>42024</v>
      </c>
      <c r="Q73" s="248">
        <v>1339797.2602739728</v>
      </c>
      <c r="R73" s="232">
        <v>42278</v>
      </c>
      <c r="S73" s="232">
        <v>56540</v>
      </c>
      <c r="T73" s="232" t="s">
        <v>358</v>
      </c>
    </row>
    <row r="74" spans="2:20">
      <c r="B74" s="227" t="s">
        <v>92</v>
      </c>
      <c r="C74" s="227" t="s">
        <v>390</v>
      </c>
      <c r="D74" s="227" t="s">
        <v>313</v>
      </c>
      <c r="E74" s="227" t="s">
        <v>306</v>
      </c>
      <c r="F74" s="247" t="s">
        <v>306</v>
      </c>
      <c r="G74" s="227" t="s">
        <v>294</v>
      </c>
      <c r="H74" s="227"/>
      <c r="I74" s="228">
        <v>285000000</v>
      </c>
      <c r="J74" s="228">
        <v>0</v>
      </c>
      <c r="K74" s="228">
        <v>285000000</v>
      </c>
      <c r="L74" s="228" t="s">
        <v>295</v>
      </c>
      <c r="M74" s="229">
        <v>7.0000000000000001E-3</v>
      </c>
      <c r="N74" s="229">
        <v>1.25775E-2</v>
      </c>
      <c r="O74" s="230" t="s">
        <v>592</v>
      </c>
      <c r="P74" s="230">
        <v>42024</v>
      </c>
      <c r="Q74" s="248">
        <v>903512.4657534248</v>
      </c>
      <c r="R74" s="232" t="s">
        <v>306</v>
      </c>
      <c r="S74" s="232">
        <v>56540</v>
      </c>
      <c r="T74" s="232" t="s">
        <v>304</v>
      </c>
    </row>
    <row r="75" spans="2:20" ht="12.75" thickBot="1">
      <c r="B75" s="235"/>
      <c r="C75" s="235"/>
      <c r="D75" s="235"/>
      <c r="E75" s="235"/>
      <c r="F75" s="249"/>
      <c r="G75" s="235"/>
      <c r="H75" s="250"/>
      <c r="I75" s="251"/>
      <c r="J75" s="251"/>
      <c r="K75" s="251"/>
      <c r="L75" s="251"/>
      <c r="M75" s="252"/>
      <c r="N75" s="253"/>
      <c r="O75" s="253"/>
      <c r="P75" s="253"/>
      <c r="Q75" s="253"/>
      <c r="R75" s="254"/>
      <c r="S75" s="254"/>
      <c r="T75" s="254"/>
    </row>
    <row r="76" spans="2:20">
      <c r="I76" s="158"/>
      <c r="J76" s="158"/>
      <c r="K76" s="158"/>
    </row>
    <row r="77" spans="2:20">
      <c r="B77" s="162" t="s">
        <v>585</v>
      </c>
      <c r="I77" s="158"/>
      <c r="J77" s="158"/>
      <c r="K77" s="158"/>
    </row>
    <row r="78" spans="2:20">
      <c r="B78" s="162"/>
      <c r="I78" s="158"/>
      <c r="J78" s="158"/>
      <c r="K78" s="158"/>
    </row>
    <row r="79" spans="2:20">
      <c r="B79" s="162" t="s">
        <v>270</v>
      </c>
      <c r="C79" s="386">
        <v>41806</v>
      </c>
      <c r="D79" s="162"/>
      <c r="E79" s="162"/>
      <c r="F79" s="162" t="s">
        <v>566</v>
      </c>
    </row>
    <row r="80" spans="2:20" ht="12.75" thickBot="1"/>
    <row r="81" spans="2:21" ht="50.25" customHeight="1" thickBot="1">
      <c r="B81" s="225" t="s">
        <v>562</v>
      </c>
      <c r="C81" s="225" t="s">
        <v>273</v>
      </c>
      <c r="D81" s="225" t="s">
        <v>274</v>
      </c>
      <c r="E81" s="225" t="s">
        <v>275</v>
      </c>
      <c r="F81" s="226" t="s">
        <v>276</v>
      </c>
      <c r="G81" s="225" t="s">
        <v>277</v>
      </c>
      <c r="H81" s="225" t="s">
        <v>278</v>
      </c>
      <c r="I81" s="225" t="s">
        <v>279</v>
      </c>
      <c r="J81" s="225" t="s">
        <v>280</v>
      </c>
      <c r="K81" s="225" t="s">
        <v>281</v>
      </c>
      <c r="L81" s="225" t="s">
        <v>282</v>
      </c>
      <c r="M81" s="225" t="s">
        <v>283</v>
      </c>
      <c r="N81" s="225" t="s">
        <v>284</v>
      </c>
      <c r="O81" s="225" t="s">
        <v>285</v>
      </c>
      <c r="P81" s="225" t="s">
        <v>286</v>
      </c>
      <c r="Q81" s="225" t="s">
        <v>287</v>
      </c>
      <c r="R81" s="225" t="s">
        <v>288</v>
      </c>
      <c r="S81" s="225" t="s">
        <v>289</v>
      </c>
      <c r="T81" s="225" t="s">
        <v>290</v>
      </c>
      <c r="U81" s="225" t="s">
        <v>563</v>
      </c>
    </row>
    <row r="82" spans="2:21">
      <c r="B82" s="156"/>
      <c r="C82" s="156"/>
      <c r="D82" s="156"/>
      <c r="E82" s="156"/>
      <c r="F82" s="245"/>
      <c r="G82" s="156"/>
      <c r="H82" s="246"/>
      <c r="I82" s="156"/>
      <c r="J82" s="156"/>
      <c r="K82" s="156"/>
      <c r="L82" s="156"/>
      <c r="M82" s="156"/>
      <c r="N82" s="156"/>
      <c r="O82" s="156"/>
      <c r="P82" s="156"/>
      <c r="Q82" s="156"/>
      <c r="R82" s="156"/>
      <c r="S82" s="156"/>
      <c r="T82" s="156"/>
      <c r="U82" s="156"/>
    </row>
    <row r="83" spans="2:21">
      <c r="B83" s="227" t="s">
        <v>291</v>
      </c>
      <c r="C83" s="227" t="s">
        <v>568</v>
      </c>
      <c r="D83" s="227" t="s">
        <v>569</v>
      </c>
      <c r="E83" s="227" t="s">
        <v>318</v>
      </c>
      <c r="F83" s="247" t="s">
        <v>318</v>
      </c>
      <c r="G83" s="227" t="s">
        <v>319</v>
      </c>
      <c r="H83" s="233">
        <v>1.6759999999999999</v>
      </c>
      <c r="I83" s="387">
        <v>850000000</v>
      </c>
      <c r="J83" s="228">
        <v>0</v>
      </c>
      <c r="K83" s="228">
        <v>850000000</v>
      </c>
      <c r="L83" s="388" t="s">
        <v>320</v>
      </c>
      <c r="M83" s="458">
        <v>1.1999999999999999E-3</v>
      </c>
      <c r="N83" s="458">
        <v>2.82E-3</v>
      </c>
      <c r="O83" s="230" t="s">
        <v>611</v>
      </c>
      <c r="P83" s="230">
        <v>41659</v>
      </c>
      <c r="Q83" s="491">
        <v>219725</v>
      </c>
      <c r="R83" s="389" t="s">
        <v>306</v>
      </c>
      <c r="S83" s="389" t="s">
        <v>564</v>
      </c>
      <c r="T83" s="227" t="s">
        <v>358</v>
      </c>
      <c r="U83" s="227" t="s">
        <v>565</v>
      </c>
    </row>
    <row r="84" spans="2:21">
      <c r="B84" s="227" t="s">
        <v>297</v>
      </c>
      <c r="C84" s="227" t="s">
        <v>570</v>
      </c>
      <c r="D84" s="227" t="s">
        <v>571</v>
      </c>
      <c r="E84" s="227" t="s">
        <v>293</v>
      </c>
      <c r="F84" s="247" t="s">
        <v>293</v>
      </c>
      <c r="G84" s="227" t="s">
        <v>294</v>
      </c>
      <c r="H84" s="233"/>
      <c r="I84" s="390">
        <v>500000000</v>
      </c>
      <c r="J84" s="228">
        <v>0</v>
      </c>
      <c r="K84" s="228">
        <v>500000000</v>
      </c>
      <c r="L84" s="228" t="s">
        <v>295</v>
      </c>
      <c r="M84" s="458">
        <v>4.0000000000000001E-3</v>
      </c>
      <c r="N84" s="458">
        <v>9.5774999999999992E-3</v>
      </c>
      <c r="O84" s="230" t="s">
        <v>592</v>
      </c>
      <c r="P84" s="230">
        <v>42024</v>
      </c>
      <c r="Q84" s="248">
        <v>1207027.3972602738</v>
      </c>
      <c r="R84" s="232">
        <v>42917</v>
      </c>
      <c r="S84" s="232">
        <v>56540</v>
      </c>
      <c r="T84" s="232" t="s">
        <v>358</v>
      </c>
      <c r="U84" s="232" t="s">
        <v>565</v>
      </c>
    </row>
    <row r="85" spans="2:21" ht="12.75" thickBot="1">
      <c r="B85" s="235"/>
      <c r="C85" s="235"/>
      <c r="D85" s="235"/>
      <c r="E85" s="235"/>
      <c r="F85" s="249"/>
      <c r="G85" s="235"/>
      <c r="H85" s="236"/>
      <c r="I85" s="251"/>
      <c r="J85" s="251"/>
      <c r="K85" s="251"/>
      <c r="L85" s="251"/>
      <c r="M85" s="252"/>
      <c r="N85" s="391"/>
      <c r="O85" s="253"/>
      <c r="P85" s="253"/>
      <c r="Q85" s="392"/>
      <c r="R85" s="254"/>
      <c r="S85" s="254"/>
      <c r="T85" s="254"/>
      <c r="U85" s="254"/>
    </row>
    <row r="86" spans="2:21">
      <c r="I86" s="158"/>
      <c r="J86" s="158"/>
      <c r="K86" s="158"/>
    </row>
    <row r="87" spans="2:21">
      <c r="B87" s="162" t="s">
        <v>586</v>
      </c>
      <c r="I87" s="158"/>
      <c r="J87" s="158"/>
      <c r="K87" s="158"/>
    </row>
    <row r="88" spans="2:21">
      <c r="I88" s="158"/>
      <c r="J88" s="158"/>
      <c r="K88" s="158"/>
    </row>
    <row r="89" spans="2:21">
      <c r="I89" s="158"/>
      <c r="J89" s="158"/>
      <c r="K89" s="158"/>
    </row>
    <row r="90" spans="2:21">
      <c r="I90" s="158"/>
      <c r="J90" s="158"/>
      <c r="K90" s="158"/>
    </row>
    <row r="91" spans="2:21">
      <c r="I91" s="158"/>
      <c r="J91" s="158"/>
      <c r="K91" s="158"/>
    </row>
    <row r="92" spans="2:21">
      <c r="I92" s="158"/>
      <c r="J92" s="158"/>
      <c r="K92" s="158"/>
    </row>
    <row r="93" spans="2:21">
      <c r="B93" s="110"/>
      <c r="Q93" s="354"/>
    </row>
  </sheetData>
  <pageMargins left="0.70866141732283472" right="0.70866141732283472" top="0.74803149606299213" bottom="0.74803149606299213" header="0.31496062992125984" footer="0.31496062992125984"/>
  <pageSetup paperSize="8" scale="59" orientation="landscape" r:id="rId1"/>
  <headerFooter>
    <oddHeader>&amp;CFosse Master Trust Investors' Report -  December 2014</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43"/>
  <sheetViews>
    <sheetView view="pageLayout" topLeftCell="A19" zoomScale="85" zoomScaleNormal="100" zoomScaleSheetLayoutView="90" zoomScalePageLayoutView="85" workbookViewId="0">
      <selection activeCell="E29" sqref="E29"/>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22" t="s">
        <v>391</v>
      </c>
      <c r="C2" s="122" t="s">
        <v>113</v>
      </c>
      <c r="D2" s="255" t="s">
        <v>392</v>
      </c>
      <c r="E2" s="348" t="s">
        <v>393</v>
      </c>
      <c r="F2" s="122" t="s">
        <v>394</v>
      </c>
      <c r="G2" s="122" t="s">
        <v>395</v>
      </c>
    </row>
    <row r="3" spans="2:7" ht="12.75" thickBot="1">
      <c r="B3" s="126"/>
      <c r="C3" s="126" t="s">
        <v>98</v>
      </c>
      <c r="D3" s="126"/>
      <c r="E3" s="350" t="s">
        <v>396</v>
      </c>
      <c r="F3" s="256" t="s">
        <v>397</v>
      </c>
      <c r="G3" s="126"/>
    </row>
    <row r="4" spans="2:7">
      <c r="B4" s="257"/>
      <c r="C4" s="246"/>
      <c r="D4" s="246"/>
      <c r="E4" s="246"/>
      <c r="F4" s="258"/>
      <c r="G4" s="246"/>
    </row>
    <row r="5" spans="2:7">
      <c r="B5" s="109" t="s">
        <v>398</v>
      </c>
      <c r="C5" s="259">
        <v>6905848218.7825508</v>
      </c>
      <c r="D5" s="260">
        <v>0.72615244468436591</v>
      </c>
      <c r="E5" s="260">
        <v>0.27384755531563409</v>
      </c>
      <c r="F5" s="260">
        <v>0.30791627281768363</v>
      </c>
      <c r="G5" s="260">
        <v>9.2499999999999999E-2</v>
      </c>
    </row>
    <row r="6" spans="2:7">
      <c r="B6" s="109" t="s">
        <v>399</v>
      </c>
      <c r="C6" s="259">
        <v>231377470.97583935</v>
      </c>
      <c r="D6" s="260">
        <v>2.4329424984612751E-2</v>
      </c>
      <c r="E6" s="260">
        <v>0.24951813033102135</v>
      </c>
      <c r="F6" s="260">
        <v>0.28358684783307087</v>
      </c>
      <c r="G6" s="260">
        <v>5.9499999999999997E-2</v>
      </c>
    </row>
    <row r="7" spans="2:7">
      <c r="B7" s="109" t="s">
        <v>400</v>
      </c>
      <c r="C7" s="259">
        <v>0</v>
      </c>
      <c r="D7" s="260">
        <v>0</v>
      </c>
      <c r="E7" s="260">
        <v>0</v>
      </c>
      <c r="F7" s="260">
        <v>0</v>
      </c>
      <c r="G7" s="260">
        <v>3.4000000000000002E-2</v>
      </c>
    </row>
    <row r="8" spans="2:7">
      <c r="B8" s="109" t="s">
        <v>401</v>
      </c>
      <c r="C8" s="259">
        <v>0</v>
      </c>
      <c r="D8" s="260">
        <v>0</v>
      </c>
      <c r="E8" s="260">
        <v>0</v>
      </c>
      <c r="F8" s="260">
        <v>0</v>
      </c>
      <c r="G8" s="260">
        <v>1.7000000000000001E-2</v>
      </c>
    </row>
    <row r="9" spans="2:7" ht="12.75" thickBot="1">
      <c r="B9" s="109" t="s">
        <v>402</v>
      </c>
      <c r="C9" s="267">
        <v>2372965000</v>
      </c>
      <c r="D9" s="260">
        <v>0.24951813033102135</v>
      </c>
      <c r="E9" s="260">
        <v>0</v>
      </c>
      <c r="F9" s="260">
        <v>0</v>
      </c>
      <c r="G9" s="260">
        <v>0</v>
      </c>
    </row>
    <row r="10" spans="2:7">
      <c r="B10" s="109"/>
      <c r="C10" s="259">
        <v>9510190689.7583904</v>
      </c>
      <c r="D10" s="261">
        <v>1</v>
      </c>
      <c r="E10" s="260"/>
      <c r="F10" s="262"/>
      <c r="G10" s="263"/>
    </row>
    <row r="11" spans="2:7" ht="12.75" thickBot="1">
      <c r="B11" s="109"/>
      <c r="C11" s="259"/>
      <c r="D11" s="260"/>
      <c r="E11" s="260"/>
      <c r="F11" s="262"/>
      <c r="G11" s="263"/>
    </row>
    <row r="12" spans="2:7">
      <c r="B12" s="99"/>
      <c r="C12" s="264"/>
      <c r="D12" s="261"/>
      <c r="E12" s="261"/>
      <c r="F12" s="265"/>
      <c r="G12" s="266"/>
    </row>
    <row r="13" spans="2:7">
      <c r="B13" s="109" t="s">
        <v>403</v>
      </c>
      <c r="C13" s="259">
        <v>324000000</v>
      </c>
      <c r="D13" s="260">
        <v>3.4068717502049511E-2</v>
      </c>
      <c r="E13" s="260"/>
      <c r="F13" s="262"/>
      <c r="G13" s="263"/>
    </row>
    <row r="14" spans="2:7" ht="12.75" thickBot="1">
      <c r="B14" s="104"/>
      <c r="C14" s="267"/>
      <c r="D14" s="267"/>
      <c r="E14" s="268"/>
      <c r="F14" s="269"/>
      <c r="G14" s="268"/>
    </row>
    <row r="15" spans="2:7">
      <c r="B15" s="110"/>
      <c r="C15" s="270"/>
      <c r="D15" s="270"/>
      <c r="E15" s="271"/>
      <c r="F15" s="272"/>
      <c r="G15" s="271"/>
    </row>
    <row r="16" spans="2:7" ht="12.75" thickBot="1">
      <c r="B16" s="272"/>
      <c r="C16" s="272"/>
      <c r="D16" s="273"/>
      <c r="E16" s="274"/>
      <c r="F16" s="272"/>
      <c r="G16" s="271"/>
    </row>
    <row r="17" spans="2:7">
      <c r="B17" s="99" t="s">
        <v>404</v>
      </c>
      <c r="C17" s="275">
        <v>0</v>
      </c>
      <c r="D17" s="184"/>
      <c r="E17" s="184"/>
      <c r="F17" s="184"/>
      <c r="G17" s="184"/>
    </row>
    <row r="18" spans="2:7">
      <c r="B18" s="109" t="s">
        <v>405</v>
      </c>
      <c r="C18" s="276">
        <v>0</v>
      </c>
      <c r="D18" s="270"/>
      <c r="E18" s="277"/>
      <c r="F18" s="184"/>
      <c r="G18" s="184"/>
    </row>
    <row r="19" spans="2:7">
      <c r="B19" s="109" t="s">
        <v>406</v>
      </c>
      <c r="C19" s="276">
        <v>0</v>
      </c>
      <c r="D19" s="270"/>
      <c r="E19" s="243"/>
      <c r="F19" s="37"/>
      <c r="G19" s="37"/>
    </row>
    <row r="20" spans="2:7">
      <c r="B20" s="109" t="s">
        <v>407</v>
      </c>
      <c r="C20" s="276">
        <v>0</v>
      </c>
      <c r="D20" s="270"/>
      <c r="E20" s="37"/>
      <c r="F20" s="37"/>
      <c r="G20" s="37"/>
    </row>
    <row r="21" spans="2:7">
      <c r="B21" s="109" t="s">
        <v>408</v>
      </c>
      <c r="C21" s="276">
        <v>0</v>
      </c>
      <c r="D21" s="270"/>
      <c r="E21" s="277"/>
      <c r="F21" s="184"/>
      <c r="G21" s="184"/>
    </row>
    <row r="22" spans="2:7" ht="12.75" thickBot="1">
      <c r="B22" s="278" t="s">
        <v>409</v>
      </c>
      <c r="C22" s="279">
        <v>0</v>
      </c>
      <c r="D22" s="270"/>
      <c r="E22" s="277"/>
      <c r="F22" s="184"/>
      <c r="G22" s="184"/>
    </row>
    <row r="23" spans="2:7">
      <c r="B23" s="41"/>
      <c r="C23" s="41"/>
      <c r="D23" s="280"/>
      <c r="E23" s="281"/>
      <c r="F23" s="184"/>
      <c r="G23" s="184"/>
    </row>
    <row r="24" spans="2:7" ht="12.75" thickBot="1">
      <c r="B24" s="272"/>
      <c r="C24" s="272"/>
      <c r="D24" s="270"/>
      <c r="E24" s="271"/>
      <c r="F24" s="272"/>
      <c r="G24" s="271"/>
    </row>
    <row r="25" spans="2:7">
      <c r="B25" s="282" t="s">
        <v>410</v>
      </c>
      <c r="C25" s="283"/>
      <c r="D25" s="37"/>
    </row>
    <row r="26" spans="2:7" ht="12.75" thickBot="1">
      <c r="B26" s="284"/>
      <c r="C26" s="285"/>
      <c r="D26" s="37"/>
    </row>
    <row r="27" spans="2:7">
      <c r="B27" s="109" t="s">
        <v>411</v>
      </c>
      <c r="C27" s="259">
        <v>324000000</v>
      </c>
      <c r="D27" s="37"/>
    </row>
    <row r="28" spans="2:7">
      <c r="B28" s="109" t="s">
        <v>412</v>
      </c>
      <c r="C28" s="259">
        <f>C27-C30</f>
        <v>0</v>
      </c>
      <c r="D28" s="37"/>
    </row>
    <row r="29" spans="2:7">
      <c r="B29" s="109" t="s">
        <v>413</v>
      </c>
      <c r="C29" s="259">
        <v>0</v>
      </c>
      <c r="D29" s="37"/>
    </row>
    <row r="30" spans="2:7" ht="12.75" thickBot="1">
      <c r="B30" s="104" t="s">
        <v>574</v>
      </c>
      <c r="C30" s="267">
        <v>324000000</v>
      </c>
      <c r="D30" s="37"/>
      <c r="E30" s="271"/>
      <c r="F30" s="272"/>
      <c r="G30" s="50"/>
    </row>
    <row r="31" spans="2:7">
      <c r="B31" s="37"/>
      <c r="C31" s="37"/>
      <c r="D31" s="270"/>
      <c r="E31" s="37"/>
      <c r="F31" s="37"/>
      <c r="G31" s="37"/>
    </row>
    <row r="32" spans="2:7" ht="12.75" thickBot="1">
      <c r="B32" s="37"/>
      <c r="C32" s="37"/>
      <c r="D32" s="37"/>
      <c r="E32" s="37"/>
      <c r="F32" s="37"/>
      <c r="G32" s="50"/>
    </row>
    <row r="33" spans="2:7">
      <c r="B33" s="282" t="s">
        <v>575</v>
      </c>
      <c r="C33" s="286"/>
      <c r="D33" s="50"/>
      <c r="E33" s="50"/>
      <c r="F33" s="50"/>
      <c r="G33" s="37"/>
    </row>
    <row r="34" spans="2:7" ht="12.75" thickBot="1">
      <c r="B34" s="284"/>
      <c r="C34" s="287"/>
      <c r="D34" s="50"/>
      <c r="E34" s="50"/>
      <c r="F34" s="50"/>
      <c r="G34" s="37"/>
    </row>
    <row r="35" spans="2:7">
      <c r="B35" s="288" t="s">
        <v>414</v>
      </c>
      <c r="C35" s="289">
        <v>8.8456583907178254E-3</v>
      </c>
      <c r="D35" s="50"/>
      <c r="F35" s="290"/>
      <c r="G35" s="41"/>
    </row>
    <row r="36" spans="2:7" ht="12.75" thickBot="1">
      <c r="B36" s="278" t="s">
        <v>415</v>
      </c>
      <c r="C36" s="291">
        <v>3.6112558558876399E-2</v>
      </c>
      <c r="D36" s="50"/>
      <c r="E36" s="290"/>
      <c r="F36" s="290"/>
      <c r="G36" s="41"/>
    </row>
    <row r="37" spans="2:7">
      <c r="B37" s="50" t="s">
        <v>416</v>
      </c>
      <c r="C37" s="184"/>
      <c r="D37" s="50"/>
      <c r="E37" s="277"/>
      <c r="F37" s="277"/>
      <c r="G37" s="277"/>
    </row>
    <row r="38" spans="2:7" ht="12.75" thickBot="1">
      <c r="C38" s="13"/>
    </row>
    <row r="39" spans="2:7">
      <c r="B39" s="99" t="s">
        <v>417</v>
      </c>
      <c r="C39" s="292">
        <v>701483112.96000004</v>
      </c>
    </row>
    <row r="40" spans="2:7">
      <c r="B40" s="258" t="s">
        <v>418</v>
      </c>
      <c r="C40" s="293">
        <v>0</v>
      </c>
    </row>
    <row r="41" spans="2:7">
      <c r="B41" s="258" t="s">
        <v>419</v>
      </c>
      <c r="C41" s="293">
        <v>0</v>
      </c>
    </row>
    <row r="42" spans="2:7" ht="12.75" thickBot="1">
      <c r="B42" s="294" t="s">
        <v>420</v>
      </c>
      <c r="C42" s="295">
        <v>0</v>
      </c>
    </row>
    <row r="43" spans="2:7" ht="12.75" thickBot="1">
      <c r="B43" s="104" t="s">
        <v>421</v>
      </c>
      <c r="C43" s="296">
        <v>701483112.96000004</v>
      </c>
    </row>
  </sheetData>
  <pageMargins left="0.70866141732283472" right="0.70866141732283472" top="0.74803149606299213" bottom="0.74803149606299213" header="0.31496062992125984" footer="0.31496062992125984"/>
  <pageSetup paperSize="8" orientation="landscape" r:id="rId1"/>
  <headerFooter>
    <oddHeader>&amp;CFosse Master Trust Investors' Report -  December 2014</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67"/>
  <sheetViews>
    <sheetView view="pageLayout" topLeftCell="A7" zoomScale="80" zoomScaleNormal="70" zoomScaleSheetLayoutView="90" zoomScalePageLayoutView="80" workbookViewId="0">
      <selection activeCell="J16" sqref="J16"/>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1" ht="12.75" thickBot="1">
      <c r="B2" s="84" t="s">
        <v>422</v>
      </c>
      <c r="C2" s="220"/>
      <c r="D2" s="220"/>
      <c r="E2" s="220"/>
      <c r="F2" s="220"/>
      <c r="G2" s="220"/>
      <c r="H2" s="220"/>
      <c r="I2" s="220"/>
      <c r="J2" s="220"/>
      <c r="K2" s="220"/>
    </row>
    <row r="3" spans="2:11">
      <c r="B3" s="221"/>
      <c r="C3" s="37"/>
      <c r="D3" s="37"/>
      <c r="E3" s="37"/>
      <c r="F3" s="37"/>
      <c r="G3" s="37"/>
      <c r="H3" s="37"/>
      <c r="I3" s="37"/>
      <c r="J3" s="37"/>
      <c r="K3" s="37"/>
    </row>
    <row r="4" spans="2:11">
      <c r="B4" s="297" t="s">
        <v>423</v>
      </c>
      <c r="C4" s="298"/>
      <c r="D4" s="299"/>
      <c r="E4" s="297" t="s">
        <v>424</v>
      </c>
      <c r="F4" s="297"/>
      <c r="G4" s="299"/>
      <c r="H4" s="297" t="s">
        <v>425</v>
      </c>
      <c r="I4" s="297"/>
    </row>
    <row r="5" spans="2:11">
      <c r="B5" s="300" t="s">
        <v>612</v>
      </c>
      <c r="C5" s="299"/>
      <c r="D5" s="299"/>
      <c r="E5" s="299"/>
      <c r="F5" s="299"/>
      <c r="G5" s="299"/>
      <c r="H5" s="299"/>
      <c r="I5" s="299"/>
    </row>
    <row r="6" spans="2:11">
      <c r="B6" s="299" t="s">
        <v>426</v>
      </c>
      <c r="C6" s="301">
        <v>0</v>
      </c>
      <c r="D6" s="299"/>
      <c r="E6" s="299" t="s">
        <v>427</v>
      </c>
      <c r="F6" s="302">
        <v>0</v>
      </c>
      <c r="G6" s="299"/>
      <c r="H6" s="299" t="s">
        <v>428</v>
      </c>
      <c r="I6" s="303">
        <v>0</v>
      </c>
    </row>
    <row r="7" spans="2:11">
      <c r="B7" s="299" t="s">
        <v>429</v>
      </c>
      <c r="C7" s="301">
        <v>0</v>
      </c>
      <c r="D7" s="299"/>
      <c r="E7" s="299" t="s">
        <v>430</v>
      </c>
      <c r="F7" s="302">
        <v>0</v>
      </c>
      <c r="G7" s="299"/>
      <c r="H7" s="299" t="s">
        <v>431</v>
      </c>
      <c r="I7" s="303">
        <v>0</v>
      </c>
    </row>
    <row r="8" spans="2:11" ht="12.75" thickBot="1">
      <c r="B8" s="299"/>
      <c r="C8" s="304"/>
      <c r="D8" s="299"/>
      <c r="E8" s="299" t="s">
        <v>432</v>
      </c>
      <c r="F8" s="302">
        <v>0</v>
      </c>
      <c r="G8" s="299"/>
      <c r="H8" s="299" t="s">
        <v>433</v>
      </c>
      <c r="I8" s="303">
        <v>0</v>
      </c>
    </row>
    <row r="9" spans="2:11" ht="13.5" thickTop="1" thickBot="1">
      <c r="B9" s="299"/>
      <c r="C9" s="305"/>
      <c r="D9" s="299"/>
      <c r="E9" s="299"/>
      <c r="F9" s="306"/>
      <c r="G9" s="299"/>
      <c r="H9" s="307"/>
      <c r="I9" s="37"/>
    </row>
    <row r="10" spans="2:11" ht="12.75" thickTop="1">
      <c r="B10" s="299" t="s">
        <v>434</v>
      </c>
      <c r="C10" s="302">
        <v>774066.49</v>
      </c>
      <c r="D10" s="299"/>
      <c r="E10" s="299"/>
      <c r="F10" s="308"/>
      <c r="G10" s="299"/>
      <c r="H10" s="307"/>
      <c r="I10" s="37"/>
    </row>
    <row r="11" spans="2:11">
      <c r="B11" s="299" t="s">
        <v>435</v>
      </c>
      <c r="C11" s="301">
        <v>0</v>
      </c>
      <c r="D11" s="299"/>
      <c r="E11" s="299" t="s">
        <v>436</v>
      </c>
      <c r="F11" s="302">
        <v>0</v>
      </c>
      <c r="G11" s="299"/>
      <c r="H11" s="307" t="s">
        <v>432</v>
      </c>
      <c r="I11" s="303">
        <v>0</v>
      </c>
    </row>
    <row r="12" spans="2:11" ht="12.75" thickBot="1">
      <c r="B12" s="299" t="s">
        <v>437</v>
      </c>
      <c r="C12" s="301">
        <v>0</v>
      </c>
      <c r="D12" s="299"/>
      <c r="E12" s="299" t="s">
        <v>438</v>
      </c>
      <c r="F12" s="302">
        <v>0</v>
      </c>
      <c r="G12" s="299"/>
      <c r="H12" s="307"/>
      <c r="I12" s="306"/>
    </row>
    <row r="13" spans="2:11" ht="12.75" thickTop="1">
      <c r="B13" s="299" t="s">
        <v>439</v>
      </c>
      <c r="C13" s="301">
        <v>0</v>
      </c>
      <c r="D13" s="307"/>
      <c r="E13" s="299" t="s">
        <v>439</v>
      </c>
      <c r="F13" s="302">
        <v>0</v>
      </c>
      <c r="G13" s="299"/>
      <c r="H13" s="307"/>
      <c r="I13" s="308"/>
    </row>
    <row r="14" spans="2:11" ht="12.75" thickBot="1">
      <c r="B14" s="299"/>
      <c r="C14" s="309"/>
      <c r="D14" s="299"/>
      <c r="E14" s="299"/>
      <c r="F14" s="306"/>
      <c r="G14" s="299"/>
      <c r="H14" s="307" t="s">
        <v>440</v>
      </c>
      <c r="I14" s="303">
        <v>0</v>
      </c>
    </row>
    <row r="15" spans="2:11" ht="12.75" thickTop="1">
      <c r="B15" s="299"/>
      <c r="C15" s="310"/>
      <c r="D15" s="299"/>
      <c r="E15" s="299"/>
      <c r="F15" s="308"/>
      <c r="G15" s="299"/>
      <c r="H15" s="307" t="s">
        <v>441</v>
      </c>
      <c r="I15" s="303">
        <v>0</v>
      </c>
    </row>
    <row r="16" spans="2:11">
      <c r="B16" s="299" t="s">
        <v>442</v>
      </c>
      <c r="C16" s="302">
        <v>21316791.757490914</v>
      </c>
      <c r="D16" s="299"/>
      <c r="E16" s="299" t="s">
        <v>443</v>
      </c>
      <c r="F16" s="302">
        <v>0</v>
      </c>
      <c r="G16" s="299"/>
      <c r="H16" s="307" t="s">
        <v>444</v>
      </c>
      <c r="I16" s="303">
        <v>0</v>
      </c>
    </row>
    <row r="17" spans="2:11" ht="12.75" thickBot="1">
      <c r="B17" s="299" t="s">
        <v>20</v>
      </c>
      <c r="C17" s="302">
        <v>5632662.2664088551</v>
      </c>
      <c r="D17" s="299"/>
      <c r="E17" s="299"/>
      <c r="F17" s="306"/>
      <c r="G17" s="299"/>
      <c r="H17" s="307"/>
      <c r="I17" s="306"/>
    </row>
    <row r="18" spans="2:11" ht="13.5" thickTop="1" thickBot="1">
      <c r="B18" s="299"/>
      <c r="C18" s="311"/>
      <c r="D18" s="299"/>
      <c r="E18" s="299"/>
      <c r="F18" s="308"/>
      <c r="G18" s="299"/>
      <c r="H18" s="307"/>
      <c r="I18" s="308"/>
    </row>
    <row r="19" spans="2:11" ht="12.75" thickTop="1">
      <c r="B19" s="299"/>
      <c r="C19" s="299"/>
      <c r="D19" s="299"/>
      <c r="E19" s="299" t="s">
        <v>445</v>
      </c>
      <c r="F19" s="302">
        <v>0</v>
      </c>
      <c r="G19" s="299"/>
      <c r="H19" s="312" t="s">
        <v>446</v>
      </c>
      <c r="I19" s="303">
        <v>0</v>
      </c>
      <c r="J19" s="482"/>
      <c r="K19" s="308"/>
    </row>
    <row r="20" spans="2:11">
      <c r="B20" s="297" t="s">
        <v>447</v>
      </c>
      <c r="C20" s="297"/>
      <c r="D20" s="299"/>
      <c r="E20" s="299" t="s">
        <v>448</v>
      </c>
      <c r="F20" s="302">
        <v>0</v>
      </c>
      <c r="G20" s="299"/>
      <c r="H20" s="312" t="s">
        <v>449</v>
      </c>
      <c r="I20" s="303">
        <v>0</v>
      </c>
      <c r="J20" s="376"/>
      <c r="K20" s="308"/>
    </row>
    <row r="21" spans="2:11">
      <c r="B21" s="300" t="s">
        <v>612</v>
      </c>
      <c r="C21" s="299"/>
      <c r="D21" s="299"/>
      <c r="G21" s="299"/>
      <c r="H21" s="312" t="s">
        <v>450</v>
      </c>
      <c r="I21" s="303">
        <v>0</v>
      </c>
      <c r="J21" s="377"/>
    </row>
    <row r="22" spans="2:11">
      <c r="B22" s="299" t="s">
        <v>442</v>
      </c>
      <c r="C22" s="302">
        <v>204192045.59999999</v>
      </c>
      <c r="D22" s="299"/>
      <c r="E22" s="299" t="s">
        <v>451</v>
      </c>
      <c r="F22" s="302">
        <v>0</v>
      </c>
      <c r="G22" s="299"/>
      <c r="H22" s="312" t="s">
        <v>449</v>
      </c>
      <c r="I22" s="303">
        <v>0</v>
      </c>
    </row>
    <row r="23" spans="2:11" ht="12.75" thickBot="1">
      <c r="B23" s="299"/>
      <c r="C23" s="309"/>
      <c r="D23" s="299"/>
      <c r="E23" s="299" t="s">
        <v>452</v>
      </c>
      <c r="F23" s="302">
        <v>0</v>
      </c>
      <c r="G23" s="299"/>
      <c r="H23" s="312" t="s">
        <v>453</v>
      </c>
      <c r="I23" s="303">
        <v>0</v>
      </c>
    </row>
    <row r="24" spans="2:11" ht="12.75" thickTop="1">
      <c r="B24" s="299"/>
      <c r="C24" s="310"/>
      <c r="D24" s="299"/>
      <c r="G24" s="299"/>
      <c r="H24" s="312" t="s">
        <v>449</v>
      </c>
      <c r="I24" s="303">
        <v>0</v>
      </c>
    </row>
    <row r="25" spans="2:11">
      <c r="B25" s="299" t="s">
        <v>20</v>
      </c>
      <c r="C25" s="302">
        <v>0</v>
      </c>
      <c r="D25" s="299"/>
      <c r="E25" s="299" t="s">
        <v>454</v>
      </c>
      <c r="F25" s="302">
        <v>0</v>
      </c>
      <c r="G25" s="299"/>
      <c r="H25" s="312" t="s">
        <v>455</v>
      </c>
      <c r="I25" s="303">
        <v>0</v>
      </c>
    </row>
    <row r="26" spans="2:11" ht="12.75" thickBot="1">
      <c r="B26" s="299"/>
      <c r="C26" s="311"/>
      <c r="D26" s="299"/>
      <c r="E26" s="299" t="s">
        <v>456</v>
      </c>
      <c r="F26" s="302">
        <v>0</v>
      </c>
      <c r="G26" s="299"/>
      <c r="H26" s="312" t="s">
        <v>449</v>
      </c>
      <c r="I26" s="303">
        <v>0</v>
      </c>
    </row>
    <row r="27" spans="2:11" ht="13.5" thickTop="1" thickBot="1">
      <c r="B27" s="37"/>
      <c r="C27" s="37"/>
      <c r="D27" s="299"/>
      <c r="G27" s="299"/>
      <c r="I27" s="306"/>
    </row>
    <row r="28" spans="2:11" ht="12.75" thickTop="1">
      <c r="B28" s="37"/>
      <c r="C28" s="37"/>
      <c r="D28" s="299"/>
      <c r="E28" s="299" t="s">
        <v>457</v>
      </c>
      <c r="F28" s="302">
        <v>0</v>
      </c>
      <c r="G28" s="299"/>
      <c r="I28" s="308"/>
    </row>
    <row r="29" spans="2:11">
      <c r="B29" s="37"/>
      <c r="C29" s="37"/>
      <c r="D29" s="299"/>
      <c r="E29" s="299" t="s">
        <v>458</v>
      </c>
      <c r="F29" s="302">
        <v>0</v>
      </c>
      <c r="G29" s="299"/>
      <c r="H29" s="307" t="s">
        <v>459</v>
      </c>
      <c r="I29" s="303">
        <v>0</v>
      </c>
    </row>
    <row r="30" spans="2:11" ht="12.75" thickBot="1">
      <c r="B30" s="299"/>
      <c r="C30" s="299"/>
      <c r="D30" s="299"/>
      <c r="E30" s="299"/>
      <c r="F30" s="306"/>
      <c r="G30" s="299"/>
      <c r="H30" s="307"/>
      <c r="I30" s="306"/>
    </row>
    <row r="31" spans="2:11" ht="12.75" thickTop="1">
      <c r="B31" s="299"/>
      <c r="C31" s="299"/>
      <c r="D31" s="299"/>
      <c r="E31" s="299"/>
      <c r="F31" s="308"/>
      <c r="G31" s="299"/>
      <c r="H31" s="307"/>
      <c r="I31" s="308"/>
    </row>
    <row r="32" spans="2:11">
      <c r="B32" s="299"/>
      <c r="C32" s="299"/>
      <c r="D32" s="299"/>
      <c r="E32" s="299" t="s">
        <v>460</v>
      </c>
      <c r="F32" s="302">
        <v>0</v>
      </c>
      <c r="G32" s="299"/>
      <c r="H32" s="307" t="s">
        <v>461</v>
      </c>
      <c r="I32" s="303">
        <v>0</v>
      </c>
    </row>
    <row r="33" spans="2:9" ht="12.75" thickBot="1">
      <c r="B33" s="299"/>
      <c r="C33" s="299"/>
      <c r="D33" s="299"/>
      <c r="E33" s="299"/>
      <c r="F33" s="306"/>
      <c r="G33" s="299"/>
      <c r="H33" s="307"/>
      <c r="I33" s="306"/>
    </row>
    <row r="34" spans="2:9" ht="18" customHeight="1" thickTop="1">
      <c r="B34" s="299"/>
      <c r="C34" s="299"/>
      <c r="D34" s="299"/>
      <c r="E34" s="299"/>
      <c r="F34" s="308"/>
      <c r="G34" s="299"/>
      <c r="H34" s="307"/>
      <c r="I34" s="308"/>
    </row>
    <row r="35" spans="2:9">
      <c r="B35" s="299"/>
      <c r="C35" s="299"/>
      <c r="D35" s="299"/>
      <c r="E35" s="299" t="s">
        <v>462</v>
      </c>
      <c r="F35" s="302">
        <v>0</v>
      </c>
      <c r="G35" s="299"/>
      <c r="H35" s="307" t="s">
        <v>463</v>
      </c>
      <c r="I35" s="303">
        <v>0</v>
      </c>
    </row>
    <row r="36" spans="2:9" ht="12.75" thickBot="1">
      <c r="B36" s="299"/>
      <c r="C36" s="299"/>
      <c r="D36" s="299"/>
      <c r="E36" s="299"/>
      <c r="F36" s="306"/>
      <c r="G36" s="299"/>
      <c r="H36" s="307"/>
      <c r="I36" s="311"/>
    </row>
    <row r="37" spans="2:9" ht="12.75" thickTop="1">
      <c r="B37" s="299"/>
      <c r="C37" s="299"/>
      <c r="D37" s="299"/>
      <c r="E37" s="299"/>
      <c r="F37" s="308"/>
      <c r="G37" s="299"/>
      <c r="H37" s="307"/>
      <c r="I37" s="299"/>
    </row>
    <row r="38" spans="2:9">
      <c r="B38" s="299"/>
      <c r="C38" s="299"/>
      <c r="D38" s="299"/>
      <c r="E38" s="299" t="s">
        <v>464</v>
      </c>
      <c r="F38" s="302">
        <v>0</v>
      </c>
      <c r="G38" s="299"/>
      <c r="H38" s="297" t="s">
        <v>465</v>
      </c>
      <c r="I38" s="297"/>
    </row>
    <row r="39" spans="2:9" ht="12.75" thickBot="1">
      <c r="B39" s="299"/>
      <c r="C39" s="299"/>
      <c r="D39" s="299"/>
      <c r="E39" s="299"/>
      <c r="F39" s="311"/>
      <c r="G39" s="299"/>
      <c r="H39" s="299"/>
      <c r="I39" s="299"/>
    </row>
    <row r="40" spans="2:9" ht="12.75" thickTop="1">
      <c r="B40" s="299"/>
      <c r="C40" s="299"/>
      <c r="D40" s="299"/>
      <c r="E40" s="299"/>
      <c r="F40" s="299"/>
      <c r="G40" s="299"/>
      <c r="H40" s="299" t="s">
        <v>466</v>
      </c>
      <c r="I40" s="303">
        <v>0</v>
      </c>
    </row>
    <row r="41" spans="2:9" ht="12.75" customHeight="1">
      <c r="B41" s="299"/>
      <c r="C41" s="299"/>
      <c r="D41" s="299"/>
      <c r="E41" s="527" t="s">
        <v>467</v>
      </c>
      <c r="F41" s="302">
        <v>0</v>
      </c>
      <c r="G41" s="299"/>
      <c r="H41" s="299" t="s">
        <v>468</v>
      </c>
      <c r="I41" s="303">
        <v>0</v>
      </c>
    </row>
    <row r="42" spans="2:9">
      <c r="B42" s="299"/>
      <c r="C42" s="299"/>
      <c r="D42" s="299"/>
      <c r="E42" s="527"/>
      <c r="F42" s="302">
        <v>0</v>
      </c>
      <c r="G42" s="299"/>
      <c r="H42" s="299" t="s">
        <v>469</v>
      </c>
      <c r="I42" s="303">
        <v>0</v>
      </c>
    </row>
    <row r="43" spans="2:9">
      <c r="B43" s="299"/>
      <c r="C43" s="299"/>
      <c r="D43" s="299"/>
      <c r="E43" s="313"/>
      <c r="F43" s="299"/>
      <c r="G43" s="299"/>
      <c r="H43" s="299" t="s">
        <v>470</v>
      </c>
      <c r="I43" s="303">
        <v>0</v>
      </c>
    </row>
    <row r="44" spans="2:9" ht="12.75" thickBot="1">
      <c r="B44" s="299"/>
      <c r="C44" s="299"/>
      <c r="D44" s="299"/>
      <c r="E44" s="299"/>
      <c r="F44" s="311"/>
      <c r="G44" s="299"/>
      <c r="H44" s="307" t="s">
        <v>471</v>
      </c>
      <c r="I44" s="303">
        <v>0</v>
      </c>
    </row>
    <row r="45" spans="2:9" ht="12.75" thickTop="1">
      <c r="B45" s="299"/>
      <c r="C45" s="299"/>
      <c r="D45" s="299"/>
      <c r="E45" s="314"/>
      <c r="F45" s="299"/>
      <c r="G45" s="299"/>
      <c r="H45" s="299" t="s">
        <v>472</v>
      </c>
      <c r="I45" s="303">
        <v>0</v>
      </c>
    </row>
    <row r="46" spans="2:9">
      <c r="B46" s="299"/>
      <c r="C46" s="299"/>
      <c r="D46" s="299"/>
      <c r="E46" s="314" t="s">
        <v>473</v>
      </c>
      <c r="F46" s="302">
        <v>0</v>
      </c>
      <c r="G46" s="299"/>
      <c r="H46" s="9" t="s">
        <v>474</v>
      </c>
      <c r="I46" s="303">
        <v>0</v>
      </c>
    </row>
    <row r="47" spans="2:9" ht="12.75" thickBot="1">
      <c r="B47" s="299"/>
      <c r="C47" s="299"/>
      <c r="D47" s="299"/>
      <c r="E47" s="314"/>
      <c r="F47" s="311"/>
      <c r="G47" s="299"/>
      <c r="H47" s="9" t="s">
        <v>475</v>
      </c>
      <c r="I47" s="303">
        <v>0</v>
      </c>
    </row>
    <row r="48" spans="2:9" ht="13.5" thickTop="1" thickBot="1">
      <c r="D48" s="299"/>
      <c r="E48" s="299"/>
      <c r="F48" s="299"/>
      <c r="G48" s="221"/>
      <c r="I48" s="311"/>
    </row>
    <row r="49" spans="2:9" ht="12.75" thickTop="1">
      <c r="B49" s="314"/>
      <c r="C49" s="37"/>
      <c r="D49" s="315"/>
      <c r="E49" s="299" t="s">
        <v>476</v>
      </c>
      <c r="F49" s="302">
        <v>0</v>
      </c>
      <c r="G49" s="315"/>
      <c r="H49" s="316"/>
      <c r="I49" s="37"/>
    </row>
    <row r="50" spans="2:9" ht="12.75" thickBot="1">
      <c r="B50" s="37"/>
      <c r="C50" s="37"/>
      <c r="D50" s="315"/>
      <c r="E50" s="299"/>
      <c r="F50" s="311"/>
      <c r="G50" s="315"/>
      <c r="H50" s="299" t="s">
        <v>477</v>
      </c>
      <c r="I50" s="303">
        <v>0</v>
      </c>
    </row>
    <row r="51" spans="2:9" ht="13.5" thickTop="1" thickBot="1">
      <c r="B51" s="37"/>
      <c r="C51" s="37"/>
      <c r="D51" s="315"/>
      <c r="E51" s="299"/>
      <c r="F51" s="299"/>
      <c r="G51" s="315"/>
      <c r="H51" s="299"/>
      <c r="I51" s="317"/>
    </row>
    <row r="52" spans="2:9" ht="12.75" thickTop="1">
      <c r="B52" s="37"/>
      <c r="C52" s="37"/>
      <c r="D52" s="315"/>
      <c r="E52" s="299" t="s">
        <v>587</v>
      </c>
      <c r="F52" s="302">
        <v>0</v>
      </c>
      <c r="G52" s="315"/>
    </row>
    <row r="53" spans="2:9" ht="12.75" thickBot="1">
      <c r="B53" s="37"/>
      <c r="C53" s="37"/>
      <c r="D53" s="315"/>
      <c r="E53" s="299"/>
      <c r="F53" s="311"/>
      <c r="G53" s="315"/>
    </row>
    <row r="54" spans="2:9" ht="12.75" thickTop="1">
      <c r="B54" s="37"/>
      <c r="C54" s="37"/>
      <c r="D54" s="315"/>
      <c r="E54" s="299"/>
      <c r="F54" s="307"/>
      <c r="G54" s="315"/>
    </row>
    <row r="55" spans="2:9">
      <c r="B55" s="37"/>
      <c r="C55" s="37"/>
      <c r="D55" s="315"/>
      <c r="E55" s="297" t="s">
        <v>478</v>
      </c>
      <c r="F55" s="297"/>
      <c r="G55" s="315"/>
    </row>
    <row r="56" spans="2:9">
      <c r="B56" s="37"/>
      <c r="C56" s="37"/>
      <c r="D56" s="315"/>
      <c r="E56" s="299"/>
      <c r="F56" s="308"/>
      <c r="G56" s="315"/>
    </row>
    <row r="57" spans="2:9">
      <c r="B57" s="37"/>
      <c r="C57" s="37"/>
      <c r="D57" s="315"/>
      <c r="E57" s="299" t="s">
        <v>466</v>
      </c>
      <c r="F57" s="302">
        <v>0</v>
      </c>
      <c r="G57" s="315"/>
    </row>
    <row r="58" spans="2:9">
      <c r="B58" s="37"/>
      <c r="C58" s="37"/>
      <c r="D58" s="315"/>
      <c r="E58" s="299" t="s">
        <v>469</v>
      </c>
      <c r="F58" s="302">
        <v>0</v>
      </c>
      <c r="G58" s="315"/>
      <c r="H58" s="37"/>
      <c r="I58" s="37"/>
    </row>
    <row r="59" spans="2:9">
      <c r="E59" s="307" t="s">
        <v>471</v>
      </c>
      <c r="F59" s="302">
        <v>0</v>
      </c>
    </row>
    <row r="60" spans="2:9">
      <c r="E60" s="9" t="s">
        <v>474</v>
      </c>
      <c r="F60" s="302">
        <v>0</v>
      </c>
    </row>
    <row r="61" spans="2:9" ht="12.75" thickBot="1">
      <c r="F61" s="311"/>
    </row>
    <row r="62" spans="2:9" ht="12.75" thickTop="1">
      <c r="F62" s="299"/>
    </row>
    <row r="63" spans="2:9">
      <c r="E63" s="299" t="s">
        <v>479</v>
      </c>
      <c r="F63" s="302">
        <v>0</v>
      </c>
    </row>
    <row r="64" spans="2:9" ht="12.75" thickBot="1">
      <c r="E64" s="299"/>
      <c r="F64" s="311"/>
    </row>
    <row r="65" spans="5:6" ht="12.75" thickTop="1">
      <c r="E65" s="299"/>
      <c r="F65" s="299"/>
    </row>
    <row r="66" spans="5:6">
      <c r="E66" s="50" t="s">
        <v>480</v>
      </c>
      <c r="F66" s="318">
        <v>0</v>
      </c>
    </row>
    <row r="67" spans="5:6">
      <c r="E67" s="37"/>
    </row>
  </sheetData>
  <mergeCells count="1">
    <mergeCell ref="E41:E42"/>
  </mergeCells>
  <pageMargins left="0.70866141732283472" right="0.70866141732283472" top="0.74803149606299213" bottom="0.74803149606299213" header="0.31496062992125984" footer="0.31496062992125984"/>
  <pageSetup paperSize="8" scale="81" orientation="landscape" r:id="rId1"/>
  <headerFooter>
    <oddHeader>&amp;CFosse Master Trust Investors' Report - December 2014</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14"/>
  <sheetViews>
    <sheetView view="pageLayout" zoomScale="85" zoomScaleNormal="85" zoomScaleSheetLayoutView="85" zoomScalePageLayoutView="85" workbookViewId="0">
      <selection activeCell="K14" sqref="K14"/>
    </sheetView>
  </sheetViews>
  <sheetFormatPr defaultRowHeight="12"/>
  <cols>
    <col min="1" max="1" width="20" style="321" customWidth="1"/>
    <col min="2" max="2" width="20.85546875" style="321" bestFit="1" customWidth="1"/>
    <col min="3" max="3" width="22.85546875" style="321" customWidth="1"/>
    <col min="4" max="4" width="28.140625" style="321" bestFit="1" customWidth="1"/>
    <col min="5" max="5" width="25.28515625" style="321" bestFit="1" customWidth="1"/>
    <col min="6" max="6" width="18.5703125" style="321" bestFit="1" customWidth="1"/>
    <col min="7" max="7" width="20.42578125" style="321" bestFit="1" customWidth="1"/>
    <col min="8" max="8" width="20.42578125" style="321" customWidth="1"/>
    <col min="9" max="9" width="17.7109375" style="321" bestFit="1" customWidth="1"/>
    <col min="10" max="10" width="26.42578125" style="321" customWidth="1"/>
    <col min="11" max="11" width="25.28515625" style="321" bestFit="1" customWidth="1"/>
    <col min="12" max="12" width="18.7109375" style="321" bestFit="1" customWidth="1"/>
    <col min="13" max="14" width="15.7109375" style="9" customWidth="1"/>
    <col min="15" max="15" width="11.28515625" style="9" bestFit="1" customWidth="1"/>
    <col min="16" max="16384" width="9.140625" style="9"/>
  </cols>
  <sheetData>
    <row r="2" spans="1:14" ht="12.75" thickBot="1">
      <c r="A2" s="319" t="s">
        <v>481</v>
      </c>
      <c r="B2" s="320"/>
      <c r="C2" s="320"/>
      <c r="D2" s="320"/>
      <c r="E2" s="320"/>
      <c r="F2" s="320"/>
      <c r="G2" s="320"/>
      <c r="H2" s="320"/>
      <c r="I2" s="320"/>
      <c r="J2" s="320"/>
      <c r="K2" s="320"/>
      <c r="L2" s="320"/>
      <c r="M2" s="320"/>
      <c r="N2" s="320"/>
    </row>
    <row r="3" spans="1:14" ht="12.75" thickBot="1">
      <c r="C3" s="322"/>
    </row>
    <row r="4" spans="1:14" s="323" customFormat="1" ht="12.75" thickBot="1">
      <c r="A4" s="430" t="s">
        <v>482</v>
      </c>
      <c r="B4" s="431" t="s">
        <v>483</v>
      </c>
      <c r="C4" s="460" t="s">
        <v>484</v>
      </c>
      <c r="D4" s="461" t="s">
        <v>485</v>
      </c>
      <c r="E4" s="432" t="s">
        <v>486</v>
      </c>
      <c r="F4" s="461" t="s">
        <v>487</v>
      </c>
      <c r="G4" s="432" t="s">
        <v>557</v>
      </c>
      <c r="H4" s="461" t="s">
        <v>558</v>
      </c>
      <c r="I4" s="432" t="s">
        <v>488</v>
      </c>
      <c r="J4" s="461" t="s">
        <v>489</v>
      </c>
      <c r="K4" s="432" t="s">
        <v>490</v>
      </c>
      <c r="L4" s="461" t="s">
        <v>491</v>
      </c>
      <c r="M4" s="432" t="s">
        <v>559</v>
      </c>
      <c r="N4" s="462" t="s">
        <v>560</v>
      </c>
    </row>
    <row r="5" spans="1:14">
      <c r="A5" s="463" t="s">
        <v>492</v>
      </c>
      <c r="B5" s="464" t="s">
        <v>493</v>
      </c>
      <c r="C5" s="465">
        <v>104039537</v>
      </c>
      <c r="D5" s="466" t="s">
        <v>494</v>
      </c>
      <c r="E5" s="492">
        <v>2.0500000000000001E-2</v>
      </c>
      <c r="F5" s="493">
        <v>4.6949999999999999E-2</v>
      </c>
      <c r="G5" s="468">
        <v>401478.6</v>
      </c>
      <c r="H5" s="468">
        <v>0</v>
      </c>
      <c r="I5" s="468">
        <v>64822141.433021806</v>
      </c>
      <c r="J5" s="466" t="s">
        <v>295</v>
      </c>
      <c r="K5" s="492">
        <v>1.6199999999999999E-2</v>
      </c>
      <c r="L5" s="493">
        <v>0</v>
      </c>
      <c r="M5" s="468">
        <v>0</v>
      </c>
      <c r="N5" s="468">
        <v>0</v>
      </c>
    </row>
    <row r="6" spans="1:14" ht="12.75" thickBot="1">
      <c r="A6" s="469" t="s">
        <v>593</v>
      </c>
      <c r="B6" s="470" t="s">
        <v>493</v>
      </c>
      <c r="C6" s="471">
        <v>850000000</v>
      </c>
      <c r="D6" s="472" t="s">
        <v>320</v>
      </c>
      <c r="E6" s="494">
        <v>1.1999999999999999E-3</v>
      </c>
      <c r="F6" s="495">
        <v>2.7299999999999998E-3</v>
      </c>
      <c r="G6" s="473">
        <v>193375</v>
      </c>
      <c r="H6" s="473">
        <v>0</v>
      </c>
      <c r="I6" s="473">
        <v>507159905</v>
      </c>
      <c r="J6" s="472" t="s">
        <v>295</v>
      </c>
      <c r="K6" s="494">
        <v>6.9999999999999999E-4</v>
      </c>
      <c r="L6" s="495">
        <v>0</v>
      </c>
      <c r="M6" s="473">
        <v>0</v>
      </c>
      <c r="N6" s="473">
        <v>0</v>
      </c>
    </row>
    <row r="7" spans="1:14">
      <c r="A7" s="474"/>
      <c r="B7" s="474"/>
      <c r="C7" s="465"/>
      <c r="D7" s="475"/>
      <c r="E7" s="467"/>
      <c r="F7" s="467"/>
      <c r="G7" s="467"/>
      <c r="H7" s="467"/>
      <c r="I7" s="476"/>
      <c r="J7" s="475"/>
      <c r="K7" s="467"/>
      <c r="L7" s="467"/>
      <c r="M7" s="475"/>
      <c r="N7" s="475"/>
    </row>
    <row r="8" spans="1:14">
      <c r="A8" s="474"/>
      <c r="B8" s="474"/>
      <c r="C8" s="465"/>
      <c r="D8" s="475"/>
      <c r="E8" s="467"/>
      <c r="F8" s="467"/>
      <c r="G8" s="467"/>
      <c r="H8" s="467"/>
      <c r="I8" s="476"/>
      <c r="J8" s="475"/>
      <c r="K8" s="467"/>
      <c r="L8" s="467"/>
      <c r="M8" s="475"/>
      <c r="N8" s="475"/>
    </row>
    <row r="9" spans="1:14">
      <c r="A9" s="324" t="s">
        <v>495</v>
      </c>
      <c r="B9" s="325"/>
      <c r="C9" s="325"/>
      <c r="D9" s="325"/>
      <c r="E9" s="325"/>
      <c r="F9" s="325"/>
      <c r="G9" s="325"/>
      <c r="H9" s="325"/>
      <c r="I9" s="325"/>
      <c r="J9" s="325"/>
      <c r="K9" s="325"/>
      <c r="L9" s="325"/>
      <c r="M9" s="325"/>
      <c r="N9" s="325"/>
    </row>
    <row r="10" spans="1:14" ht="12.75" thickBot="1">
      <c r="A10" s="9"/>
      <c r="B10" s="9"/>
      <c r="I10" s="325"/>
      <c r="M10" s="321"/>
      <c r="N10" s="321"/>
    </row>
    <row r="11" spans="1:14">
      <c r="A11" s="326" t="s">
        <v>482</v>
      </c>
      <c r="B11" s="327" t="s">
        <v>0</v>
      </c>
      <c r="C11" s="327" t="s">
        <v>0</v>
      </c>
      <c r="I11" s="325"/>
    </row>
    <row r="12" spans="1:14" ht="12.75" thickBot="1">
      <c r="A12" s="328"/>
      <c r="B12" s="329"/>
      <c r="C12" s="330"/>
    </row>
    <row r="13" spans="1:14" ht="12.75">
      <c r="A13" s="478" t="s">
        <v>613</v>
      </c>
      <c r="B13" s="477"/>
      <c r="C13" s="477"/>
      <c r="D13" s="477"/>
      <c r="E13" s="477"/>
      <c r="F13" s="477"/>
      <c r="G13" s="477"/>
      <c r="H13" s="477"/>
      <c r="I13" s="477"/>
      <c r="J13" s="477"/>
      <c r="K13" s="477"/>
      <c r="L13" s="477"/>
      <c r="M13" s="13"/>
      <c r="N13" s="13"/>
    </row>
    <row r="14" spans="1:14">
      <c r="A14" s="477"/>
      <c r="B14" s="477"/>
      <c r="C14" s="477"/>
      <c r="D14" s="477"/>
    </row>
  </sheetData>
  <pageMargins left="0.70866141732283472" right="0.70866141732283472" top="0.74803149606299213" bottom="0.74803149606299213" header="0.31496062992125984" footer="0.31496062992125984"/>
  <pageSetup paperSize="8" scale="66" orientation="landscape" r:id="rId1"/>
  <headerFooter>
    <oddHeader>&amp;CFosse Master Trust Investors' Report -  December 2014</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E5639CE-923B-49BA-98AC-F095C7C138D4}">
  <ds:schemaRefs>
    <ds:schemaRef ds:uri="http://schemas.openxmlformats.org/package/2006/metadata/core-properties"/>
    <ds:schemaRef ds:uri="http://www.w3.org/XML/1998/namespace"/>
    <ds:schemaRef ds:uri="http://schemas.microsoft.com/office/2006/documentManagement/types"/>
    <ds:schemaRef ds:uri="http://purl.org/dc/terms/"/>
    <ds:schemaRef ds:uri="http://purl.org/dc/elements/1.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3.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7'!Print_Area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Ahmed, Hassan (Santander)</cp:lastModifiedBy>
  <cp:lastPrinted>2015-01-28T09:02:07Z</cp:lastPrinted>
  <dcterms:created xsi:type="dcterms:W3CDTF">2014-01-29T20:32:26Z</dcterms:created>
  <dcterms:modified xsi:type="dcterms:W3CDTF">2015-02-03T08:38:25Z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